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30" windowWidth="15480" windowHeight="9435" activeTab="0"/>
  </bookViews>
  <sheets>
    <sheet name="Лист1" sheetId="1" r:id="rId1"/>
  </sheets>
  <definedNames>
    <definedName name="YANDEX_1" localSheetId="0">'Лист1'!#REF!</definedName>
  </definedNames>
  <calcPr fullCalcOnLoad="1"/>
</workbook>
</file>

<file path=xl/sharedStrings.xml><?xml version="1.0" encoding="utf-8"?>
<sst xmlns="http://schemas.openxmlformats.org/spreadsheetml/2006/main" count="404" uniqueCount="377">
  <si>
    <t>Ник, имя</t>
  </si>
  <si>
    <t>возраст</t>
  </si>
  <si>
    <t>рост</t>
  </si>
  <si>
    <t>вес до</t>
  </si>
  <si>
    <t>вес  29.03.10</t>
  </si>
  <si>
    <t>вес 05.04.10</t>
  </si>
  <si>
    <t>вес 12.04.10</t>
  </si>
  <si>
    <t>вес 19.04.10</t>
  </si>
  <si>
    <t>вес 26.04.10</t>
  </si>
  <si>
    <t>вес 04.05.10</t>
  </si>
  <si>
    <t>вес 11.05.10</t>
  </si>
  <si>
    <t>вес 17.05.10</t>
  </si>
  <si>
    <t>вес 24.05.10</t>
  </si>
  <si>
    <t>вес 31.05.10</t>
  </si>
  <si>
    <t>Вес на 7.06.10</t>
  </si>
  <si>
    <t>Вес на 14.06.10</t>
  </si>
  <si>
    <t>хочу (кг)</t>
  </si>
  <si>
    <t>надо сбросить кг</t>
  </si>
  <si>
    <t>уже сбросила</t>
  </si>
  <si>
    <t>осталось сбросить</t>
  </si>
  <si>
    <t>вес 27.03.10</t>
  </si>
  <si>
    <t>сбросила с 17 по 25 мая</t>
  </si>
  <si>
    <t>сбросила с 25 мая по  1 июня</t>
  </si>
  <si>
    <t>сбросила с 1 по 8 июня</t>
  </si>
  <si>
    <t>сбросила с 8 по 15 июня</t>
  </si>
  <si>
    <t>сбросила с 15 по 22 июня</t>
  </si>
  <si>
    <t>сбросила с 22 по 29 июня</t>
  </si>
  <si>
    <t>сбросила с 29 по 6 июля</t>
  </si>
  <si>
    <t>сбросила с 6по 13  июля</t>
  </si>
  <si>
    <t>сбросила с 13по20  июля</t>
  </si>
  <si>
    <t>сбросила с 20по 27 июля</t>
  </si>
  <si>
    <t>сбросила в %</t>
  </si>
  <si>
    <t>Сбросили за неделю</t>
  </si>
  <si>
    <t>Замеры до</t>
  </si>
  <si>
    <t>Последние замеры</t>
  </si>
  <si>
    <t>Замеры01.06.09</t>
  </si>
  <si>
    <t>Замеры08.06.09</t>
  </si>
  <si>
    <t>Замеры15.06.09</t>
  </si>
  <si>
    <t>Замеры22.06.09</t>
  </si>
  <si>
    <t>Замеры 29.06.09</t>
  </si>
  <si>
    <t>Замеры 06.07.09</t>
  </si>
  <si>
    <t>Замеры13.07.09</t>
  </si>
  <si>
    <t>Замеры20.07.09</t>
  </si>
  <si>
    <t>Замеры27.07.09</t>
  </si>
  <si>
    <t>Замеры03.08.09</t>
  </si>
  <si>
    <t>Мини-цель</t>
  </si>
  <si>
    <t xml:space="preserve">Сроки </t>
  </si>
  <si>
    <t>Метод</t>
  </si>
  <si>
    <t>Дата присоединения</t>
  </si>
  <si>
    <t>Анютка2105, Анна</t>
  </si>
  <si>
    <t>116-100-123</t>
  </si>
  <si>
    <t>9 мес</t>
  </si>
  <si>
    <t>правильное питание и фитнес</t>
  </si>
  <si>
    <t>до или с 22.03.2010</t>
  </si>
  <si>
    <t>Margo12, Светлана</t>
  </si>
  <si>
    <t>программа минимум - сбросить 10 кг к 11.07.10, 
в идеале : вес - 45 кг через год.</t>
  </si>
  <si>
    <t>Wild_Koshka , Елен</t>
  </si>
  <si>
    <t>грудь-талия-бедра без понятия</t>
  </si>
  <si>
    <t>год</t>
  </si>
  <si>
    <t>системи минус 60</t>
  </si>
  <si>
    <t>90-65-93</t>
  </si>
  <si>
    <t>212926, Ксения</t>
  </si>
  <si>
    <t>26 июня- за 1,5 месяца</t>
  </si>
  <si>
    <t>Диета - спорт!</t>
  </si>
  <si>
    <t>mila87, Таня</t>
  </si>
  <si>
    <t>96-78-108</t>
  </si>
  <si>
    <t>до июня</t>
  </si>
  <si>
    <t>бодифлекс дома; Хот-айрон, Йога и стэпы в зале.Правильное питание</t>
  </si>
  <si>
    <t>92-85-108</t>
  </si>
  <si>
    <t>67 к 01 июля</t>
  </si>
  <si>
    <t>до 1сентября</t>
  </si>
  <si>
    <t>в данный момент-гречка</t>
  </si>
  <si>
    <t>BSS0024, Маша</t>
  </si>
  <si>
    <t>JuliaX, Юлия</t>
  </si>
  <si>
    <t>6 мес</t>
  </si>
  <si>
    <t>диеты + правильное питание в перерывах</t>
  </si>
  <si>
    <t>Aleno4ka2008</t>
  </si>
  <si>
    <t>95-76-105</t>
  </si>
  <si>
    <t>93-71-96</t>
  </si>
  <si>
    <t>июнь</t>
  </si>
  <si>
    <t>Метод - правильное питание, разгрузочные дни, занятия спортом, массажи (обычный и баночный), прогулки пешком по выходным.</t>
  </si>
  <si>
    <t>Flayyy, Настя</t>
  </si>
  <si>
    <t>91-71-110</t>
  </si>
  <si>
    <t>Действия: сейчас сижу на диете, после нее постараюсь придерживаться режима и просто поменьше жрать, домашние физ.нагрузки (гимнастика помелочи), массаж баночный и хочу еще начать бегать.
Цель: вообще схудануть до 55 кг (год назад так и было), но пока скин</t>
  </si>
  <si>
    <t>marfuntik, Марина</t>
  </si>
  <si>
    <t>87-70-100</t>
  </si>
  <si>
    <t>к лету</t>
  </si>
  <si>
    <t>8. Бодифлекс+поменьше есть, вечером еще меньше)) 
9. Летом хочу носить любимые шорты и мини юбку</t>
  </si>
  <si>
    <t>Брю, Юля</t>
  </si>
  <si>
    <t xml:space="preserve">упорно не могу найти сантиметр!!!  Сегодня по пути с работы куплю </t>
  </si>
  <si>
    <t>TMP USER, Алена</t>
  </si>
  <si>
    <t>91-66-91</t>
  </si>
  <si>
    <t>к августу</t>
  </si>
  <si>
    <t>1) никаких диет, просто здоровый образ питания
2) велик, бег, гимнастика
может на массажики еще похожу, если денег наскребу</t>
  </si>
  <si>
    <t xml:space="preserve"> 90-66-92</t>
  </si>
  <si>
    <t>1 июля</t>
  </si>
  <si>
    <t>сейчас плаваю. Планирую с сегодняшнего дня белковую диету + бег по вечерам+плавание + обруч(фитнес пока в в бюджет не проходит)
9. цель - вернуть свой 44 размер :-) вместо появившегося год назад 46.....убрать "уши" свисающие из брюк!</t>
  </si>
  <si>
    <t>economist, Аня</t>
  </si>
  <si>
    <t>2,5 мес</t>
  </si>
  <si>
    <t>правильное питание, сайклы, силовая нагрузка, может на обруч решусь</t>
  </si>
  <si>
    <t>87-63-92</t>
  </si>
  <si>
    <t>Марика,Маша</t>
  </si>
  <si>
    <t>83-69-95</t>
  </si>
  <si>
    <t>83-67-94</t>
  </si>
  <si>
    <t>10 мая</t>
  </si>
  <si>
    <t>Для этого планирую: посещать аквааэробику 2 раза в неделю, ежедневно делать комплексы упражнений дома (утром и вечером по 10 минут), не есть сладкого и мучного. Очень надеюсь на коллективный разум, коллективную силу воли и ценные советы форумчан!</t>
  </si>
  <si>
    <t>gimi, Ира</t>
  </si>
  <si>
    <t>секрет-63,5-91</t>
  </si>
  <si>
    <t>1 мес</t>
  </si>
  <si>
    <t>Меньше сладкого, но не ограничевать его совсем, жареного, и спорт, спорт, спорт.</t>
  </si>
  <si>
    <t>АлисияЗеленская, Валя</t>
  </si>
  <si>
    <t>90-67-95</t>
  </si>
  <si>
    <t xml:space="preserve">к 25 июля! И параметры хочу 90-62-90 </t>
  </si>
  <si>
    <t>Занятие в спортзале+бассейн и правильное питание, и баночный массаж конечно же</t>
  </si>
  <si>
    <t>Гингема_25, Лена 25</t>
  </si>
  <si>
    <t>90-76-92</t>
  </si>
  <si>
    <t>потребление некалорийных продуктов, фитнес 4-5 раз в неделю, не есть после 18
9. хочу вернуть себе дородовую форму</t>
  </si>
  <si>
    <t>GoldNight</t>
  </si>
  <si>
    <t>90-73-94</t>
  </si>
  <si>
    <t>до конца июля</t>
  </si>
  <si>
    <t>система - 60 и бег три раза в неделю, утром зарядка на растяжку всегда, уже привычка</t>
  </si>
  <si>
    <t>К августу хочу весить 50-51</t>
  </si>
  <si>
    <t>Способы- шейпинг 2 раза в неделю, начала заниматься бегом по утрам каждый день около 30-40 мин. Стараюсь придерживаться шейпинг питания- 3 часа до тренировки и три после ничего не есть и пить можно только воду. В моем случае мне нужно стараться не есть по</t>
  </si>
  <si>
    <t>Stasya22, наська</t>
  </si>
  <si>
    <t>58 кг</t>
  </si>
  <si>
    <t xml:space="preserve"> Программа на месяц-правильное питание. Спорт отменяется в связи с сессии</t>
  </si>
  <si>
    <t xml:space="preserve">troya </t>
  </si>
  <si>
    <t>84-70-94</t>
  </si>
  <si>
    <t>83-73-95</t>
  </si>
  <si>
    <t>Хочу скинуть 3 килограмма к августу, то есть за 2 месяц</t>
  </si>
  <si>
    <t xml:space="preserve">Методы борьбы - обруч, бег, кушаем больше зелени, стараемся не жрать вечером и не кушать майонезы-пиццы и прочее. Ещё качаю пресс дома, на фитнесс и прочее денег нету.  
</t>
  </si>
  <si>
    <t>Boltywkaaa , Олеся</t>
  </si>
  <si>
    <t>90-74-94</t>
  </si>
  <si>
    <t>ТАЛИЮ ХОЧУУУУУ 65</t>
  </si>
  <si>
    <t>срок....ммм....ну, хотелось бы за месяц...то есть к началю июля быть в форме</t>
  </si>
  <si>
    <t xml:space="preserve">способы - поменьше сладкого, побольше физ нагрузки, массаж баночками. и ещё хочу обруч прикупить. вот.
</t>
  </si>
  <si>
    <t>Nedimina, Светлана</t>
  </si>
  <si>
    <t>Lesy5694, Елена</t>
  </si>
  <si>
    <t>114-90-128</t>
  </si>
  <si>
    <t>похудеть хочу потому что обнаружила что похожа на бегемота..прям копия Глории из "Мадагаскара по пропорциям ))))
в килограммах не знаю, но ориентировочно на 2-3 размера к новому году. а потмо посмотрим</t>
  </si>
  <si>
    <t>ФИНАЛИСТЫ</t>
  </si>
  <si>
    <t>Megumi, Ольга</t>
  </si>
  <si>
    <t xml:space="preserve"> 89-70-99</t>
  </si>
  <si>
    <t>86-65-94</t>
  </si>
  <si>
    <t xml:space="preserve"> до 14 июня 2010</t>
  </si>
  <si>
    <t>Питание по Монтиньяку, сладкое вообще пока отменяется, фитнес 2 раза в неделю, пластмассовый обруч с пупырышками.</t>
  </si>
  <si>
    <t>Итого:</t>
  </si>
  <si>
    <t xml:space="preserve"> </t>
  </si>
  <si>
    <t>Славная, Алена</t>
  </si>
  <si>
    <t>к 1 сентября</t>
  </si>
  <si>
    <t>Не буду есть после 6 вечера, исключила из питания белый хлеб, майонез, ограничила потребление сладостей, в ближайшем будущем посещение спортзала</t>
  </si>
  <si>
    <t>Вес на 21.06</t>
  </si>
  <si>
    <t>88-67-108</t>
  </si>
  <si>
    <t>Lipa17,Валентина</t>
  </si>
  <si>
    <t xml:space="preserve">Медная </t>
  </si>
  <si>
    <t>правильное питание, никаких сладостей и мучных изделий. В зал пока не хожу, занимаюсь сама дома под скачанные с интернета ролики.</t>
  </si>
  <si>
    <t>86-61-90</t>
  </si>
  <si>
    <t>Вес на 28.06</t>
  </si>
  <si>
    <t>90-68-99</t>
  </si>
  <si>
    <t>58 к  сентября</t>
  </si>
  <si>
    <t>Вес на 5.07</t>
  </si>
  <si>
    <t>Nour (laverna сейчас)</t>
  </si>
  <si>
    <t>90-76-100</t>
  </si>
  <si>
    <t>88-62-91</t>
  </si>
  <si>
    <t>89-72-92</t>
  </si>
  <si>
    <t>88-64-90</t>
  </si>
  <si>
    <t>Вес на 12.07</t>
  </si>
  <si>
    <t>93-75-100</t>
  </si>
  <si>
    <t>M@llyuss@, Ольга</t>
  </si>
  <si>
    <t>до 1 сентября</t>
  </si>
  <si>
    <t xml:space="preserve">1)тонус-столы 2)роликовый тренажеры 3) диета </t>
  </si>
  <si>
    <t>92-75-98</t>
  </si>
  <si>
    <t>секрет-61-88</t>
  </si>
  <si>
    <t>92-74-100</t>
  </si>
  <si>
    <t>Вес на 19.07</t>
  </si>
  <si>
    <t>88-72-91</t>
  </si>
  <si>
    <t>92-76-100</t>
  </si>
  <si>
    <t>Вес на 26.07</t>
  </si>
  <si>
    <t>86-62-91</t>
  </si>
  <si>
    <t>Вес на 2.08</t>
  </si>
  <si>
    <t>117-111-117</t>
  </si>
  <si>
    <t>88 -65-89</t>
  </si>
  <si>
    <t>100-89-113</t>
  </si>
  <si>
    <t>84-62-94</t>
  </si>
  <si>
    <t>Вес на 9.08</t>
  </si>
  <si>
    <t>92-82-105</t>
  </si>
  <si>
    <t>91-68-91</t>
  </si>
  <si>
    <t>Вес на 16.08</t>
  </si>
  <si>
    <t>Вес на 23.08</t>
  </si>
  <si>
    <t>jenopash, Евгения</t>
  </si>
  <si>
    <t>nasteg, Настя</t>
  </si>
  <si>
    <t>временно в соседнем топике пузатиков</t>
  </si>
  <si>
    <t>nevestaMari, Маша</t>
  </si>
  <si>
    <t>90-70-95</t>
  </si>
  <si>
    <t>kuzka85,Катя</t>
  </si>
  <si>
    <t>1 год</t>
  </si>
  <si>
    <t>Это правильное питание, без переедания. Спорт. Пока планирую начать ходить на сайкл. Осенью бассейн</t>
  </si>
  <si>
    <t>Вес на 30.08</t>
  </si>
  <si>
    <t>Вес на 6.09</t>
  </si>
  <si>
    <t xml:space="preserve">106-85-103 </t>
  </si>
  <si>
    <t>способ и меры, разгрузочные дни раз в неделю, зарядка по утрам</t>
  </si>
  <si>
    <t>Вес на 13.09</t>
  </si>
  <si>
    <t>Не жрать всякую вредную гадость +аква с октября и групповые занятия типа интервал и степ.</t>
  </si>
  <si>
    <t>95-85-100</t>
  </si>
  <si>
    <t>Вес на 20.09</t>
  </si>
  <si>
    <t>90-72-94</t>
  </si>
  <si>
    <t>Машенька, Маша</t>
  </si>
  <si>
    <t>90-71-96</t>
  </si>
  <si>
    <t>Вем на 27.09</t>
  </si>
  <si>
    <t>Ladyjoe, ЗОЯ</t>
  </si>
  <si>
    <t>9 месяцев</t>
  </si>
  <si>
    <t xml:space="preserve">пока ограничиваю себя в еде. позже сяду на гречневую диету+ фитнес 
</t>
  </si>
  <si>
    <t>с 27.09.2010</t>
  </si>
  <si>
    <t xml:space="preserve">97-80-105 </t>
  </si>
  <si>
    <t>95-83-100</t>
  </si>
  <si>
    <t>Вес на  4.10</t>
  </si>
  <si>
    <t>85-65-95</t>
  </si>
  <si>
    <t>Zlat@, Настя</t>
  </si>
  <si>
    <t>86-70-95</t>
  </si>
  <si>
    <t>Вес на 11.10</t>
  </si>
  <si>
    <t xml:space="preserve"> Rigick, Настя</t>
  </si>
  <si>
    <t>91-72-97</t>
  </si>
  <si>
    <t>правильное питание без ограничений..только в сладком и мучном (так как нельзя)+ фитнесс дома с каналом Живи.</t>
  </si>
  <si>
    <t>91-71-93</t>
  </si>
  <si>
    <t>Вес на 18.10</t>
  </si>
  <si>
    <t>Вес на 25.10</t>
  </si>
  <si>
    <t>Вес на 1.11</t>
  </si>
  <si>
    <t>85-61-90</t>
  </si>
  <si>
    <t>временно беременна</t>
  </si>
  <si>
    <t>Вес на 15.11</t>
  </si>
  <si>
    <t>к НГ</t>
  </si>
  <si>
    <t>1 октября</t>
  </si>
  <si>
    <t>к НГ 70 кг, талию хочу 75</t>
  </si>
  <si>
    <t>?-78-101</t>
  </si>
  <si>
    <t xml:space="preserve">спорт, прав. питание иногда зиг-заг </t>
  </si>
  <si>
    <t>Бодифлекс</t>
  </si>
  <si>
    <t>Trym</t>
  </si>
  <si>
    <t>95-75-95</t>
  </si>
  <si>
    <t>к НГ хочу 57</t>
  </si>
  <si>
    <t>102-83-103</t>
  </si>
  <si>
    <t>Правильное питание, тренировки на тонусных-столах и т.п., очень хочу добавить танцы и бассейн</t>
  </si>
  <si>
    <t>54 к НГ</t>
  </si>
  <si>
    <t>93-68-98</t>
  </si>
  <si>
    <t>желательно к новому году</t>
  </si>
  <si>
    <t>29,11,2010</t>
  </si>
  <si>
    <t>Вес на 29,11</t>
  </si>
  <si>
    <t>89-68-86</t>
  </si>
  <si>
    <t>88-66-91</t>
  </si>
  <si>
    <t>104-77-103</t>
  </si>
  <si>
    <t>вес 07.12.</t>
  </si>
  <si>
    <t>вес 13.12</t>
  </si>
  <si>
    <t>вес 20.12</t>
  </si>
  <si>
    <t>Необходимо скинуть больше 10 кг</t>
  </si>
  <si>
    <t>Необходимо скинуть  10 - 7 кг</t>
  </si>
  <si>
    <t>Необходимо скинуть 3-5 кг</t>
  </si>
  <si>
    <t>Необходимо скинуть менее 3 кг</t>
  </si>
  <si>
    <t>Светлаша, Светлана</t>
  </si>
  <si>
    <t>вес на 17.01</t>
  </si>
  <si>
    <t>vertuprishka(Ксения)</t>
  </si>
  <si>
    <t>до 1 июня</t>
  </si>
  <si>
    <t>94-78-98</t>
  </si>
  <si>
    <t>95-70-93</t>
  </si>
  <si>
    <t>вес на 24.01</t>
  </si>
  <si>
    <t xml:space="preserve">Spring Melody Татьяна </t>
  </si>
  <si>
    <t>98-75-101</t>
  </si>
  <si>
    <t>правильное питание</t>
  </si>
  <si>
    <t>22 января</t>
  </si>
  <si>
    <t>вес на 31.01</t>
  </si>
  <si>
    <t>вес на 7,02</t>
  </si>
  <si>
    <t>вес на 14,02</t>
  </si>
  <si>
    <t>Ром@шечк@</t>
  </si>
  <si>
    <t>к 8 марта</t>
  </si>
  <si>
    <t>87-64-94</t>
  </si>
  <si>
    <t xml:space="preserve">правильное питание, не кушать поздно, физ-ра дома утром и вечером </t>
  </si>
  <si>
    <t xml:space="preserve">Eternity_in_me </t>
  </si>
  <si>
    <t xml:space="preserve">Гаструла </t>
  </si>
  <si>
    <t>90-65-100</t>
  </si>
  <si>
    <t>вес 21.02</t>
  </si>
  <si>
    <t>Ksuniya , Ксения</t>
  </si>
  <si>
    <t>85-63-94</t>
  </si>
  <si>
    <t xml:space="preserve">114-106-114 </t>
  </si>
  <si>
    <t>вес 28.02</t>
  </si>
  <si>
    <t xml:space="preserve">lubovv </t>
  </si>
  <si>
    <t>102-102-133</t>
  </si>
  <si>
    <t>Хожу в тренажерный зал и на вакуумный массаж. Сдиетой туго, но этот вопрос в разработке</t>
  </si>
  <si>
    <t>До конца марта я похудею до 92 кг.</t>
  </si>
  <si>
    <t>http://www.odnoklassniki.ru/dk?st.cmd=userMain</t>
  </si>
  <si>
    <t>вес 07.03</t>
  </si>
  <si>
    <t>вес 14.03</t>
  </si>
  <si>
    <t>94-70-95</t>
  </si>
  <si>
    <t>90х66х96</t>
  </si>
  <si>
    <t>105-101-112</t>
  </si>
  <si>
    <t>118-115-127</t>
  </si>
  <si>
    <t xml:space="preserve">До первого июля сбросить 10кг. </t>
  </si>
  <si>
    <t>Здоровое питание, подсчет калорий</t>
  </si>
  <si>
    <t>подсчет калорий</t>
  </si>
  <si>
    <t>вес 21.03</t>
  </si>
  <si>
    <t xml:space="preserve">86-66-97 </t>
  </si>
  <si>
    <t>вес 28.03</t>
  </si>
  <si>
    <t xml:space="preserve">93-75-97 </t>
  </si>
  <si>
    <t xml:space="preserve">Yagulaika ,Яна </t>
  </si>
  <si>
    <t>96-74-107</t>
  </si>
  <si>
    <t>Методы: правильное питание и возможно спорт</t>
  </si>
  <si>
    <t>до июня 11</t>
  </si>
  <si>
    <t>вес 04.04</t>
  </si>
  <si>
    <t>Ермолаева, Елена</t>
  </si>
  <si>
    <t>вес 20.04.2011</t>
  </si>
  <si>
    <t>МечТа (Татьяна)</t>
  </si>
  <si>
    <t>90-80-95</t>
  </si>
  <si>
    <t xml:space="preserve">86-63-93 </t>
  </si>
  <si>
    <t>ШалунишкаЯ (Елена)</t>
  </si>
  <si>
    <t>Подсчет калорий</t>
  </si>
  <si>
    <t>88-65-90</t>
  </si>
  <si>
    <t>вес 03.05.2011</t>
  </si>
  <si>
    <t>вес 25.04.2011</t>
  </si>
  <si>
    <t xml:space="preserve">89-77-92 </t>
  </si>
  <si>
    <t>98-78-96</t>
  </si>
  <si>
    <t>вес 10.05.2011</t>
  </si>
  <si>
    <t>Katarzyna, Катя</t>
  </si>
  <si>
    <t>87-67-93</t>
  </si>
  <si>
    <t>95-69-93</t>
  </si>
  <si>
    <t>Julchitay, Юля</t>
  </si>
  <si>
    <t>90-77-91</t>
  </si>
  <si>
    <t xml:space="preserve">фитнес, уменьшение порций (дробление) </t>
  </si>
  <si>
    <t>10.05.2011г</t>
  </si>
  <si>
    <t>PrettyWoman, Виктория</t>
  </si>
  <si>
    <t>88-71-99</t>
  </si>
  <si>
    <t>дробное питание; практически исключено:сладкое, мучное, жирное; оксисайз и физические нагрузки в домашних условиях</t>
  </si>
  <si>
    <t>15.08.2011г</t>
  </si>
  <si>
    <t>87-66-91</t>
  </si>
  <si>
    <t>89-76-89</t>
  </si>
  <si>
    <t>Lapylya, Татьяна</t>
  </si>
  <si>
    <t>23.05.2011г</t>
  </si>
  <si>
    <t>16.05.2011г</t>
  </si>
  <si>
    <t>Ramilla, Маша</t>
  </si>
  <si>
    <t>fgjhn1321, Татьяна</t>
  </si>
  <si>
    <t>30.05.2011г</t>
  </si>
  <si>
    <t>92-69-99</t>
  </si>
  <si>
    <t>06.06.2011г</t>
  </si>
  <si>
    <t>правильное питание и йога</t>
  </si>
  <si>
    <t>115-86-100</t>
  </si>
  <si>
    <t>120-91-102</t>
  </si>
  <si>
    <t>109-79-109</t>
  </si>
  <si>
    <t>"...потихоньку-помаленьку, по 2-3 кг в неделю, чтобы не совсем тяжко было..."</t>
  </si>
  <si>
    <t>ничего жирного, сладкого, (проливные слезы), никакого алкоголя (эх, а коньячок под шашлычок? :-(((, сбалансированное питание 5 раз в день, обязательные овощи, фрукты и молочное, нежирное мясо... Плюс тренировки (шейпинг) 2 раза в неделю, планирую по вечерам на велике до моря - и купаться. После лета будет аквааэробика или просто плавание</t>
  </si>
  <si>
    <t>Мирта</t>
  </si>
  <si>
    <t>97 - 80 - 104</t>
  </si>
  <si>
    <t>к 1 сентября выйти на 60 кг</t>
  </si>
  <si>
    <t>очистительная программа Лисси Мусси</t>
  </si>
  <si>
    <t>Olli4ka, Оля</t>
  </si>
  <si>
    <t>14.06.2011г</t>
  </si>
  <si>
    <t>darjalla</t>
  </si>
  <si>
    <t>96-75-100</t>
  </si>
  <si>
    <t>хожу в тонус-клуб</t>
  </si>
  <si>
    <t>к сентябрю</t>
  </si>
  <si>
    <t>20.06.2011г</t>
  </si>
  <si>
    <t>Anitka1984, Аня</t>
  </si>
  <si>
    <t>27.06.2011г</t>
  </si>
  <si>
    <t>105-80-95</t>
  </si>
  <si>
    <t>ну думаю за пару месяцев еще 7 кг скину</t>
  </si>
  <si>
    <t>отказалась от сладкого (могу себе пару кубиков шоколадки позвонить раз дня в три), мучного (не ем три месяца), жирного. Ем: фрукты(кроме бананов), овощи, могу мяса кусочек сьесть, пью кефир, ряженку. Редко яйцо, сыр. И балую себя раз-два в неделю мороженым (ну это летнее балавство).</t>
  </si>
  <si>
    <t>99-80-98</t>
  </si>
  <si>
    <t>115-108-123</t>
  </si>
  <si>
    <t xml:space="preserve">97-77-102 </t>
  </si>
  <si>
    <t>04.07.2011г</t>
  </si>
  <si>
    <t>96-71-102</t>
  </si>
  <si>
    <t>96-74-100</t>
  </si>
  <si>
    <t>95-74-94</t>
  </si>
  <si>
    <t>11.07.2011г</t>
  </si>
  <si>
    <t>liz_aveta, Лиза</t>
  </si>
  <si>
    <t xml:space="preserve">три месяца. </t>
  </si>
  <si>
    <t>Села на лиепайскую диету.</t>
  </si>
  <si>
    <t xml:space="preserve">Kattye, Катя </t>
  </si>
  <si>
    <t>Zluka, Даша</t>
  </si>
  <si>
    <t>18.07.2011г</t>
  </si>
  <si>
    <t>86-66-97,5</t>
  </si>
  <si>
    <t>Helenf, Елена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</si>
</sst>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60">
    <font>
      <sz val="10"/>
      <name val="Arial Cyr"/>
      <family val="0"/>
    </font>
    <font>
      <sz val="11"/>
      <color indexed="8"/>
      <name val="Calibri"/>
      <family val="2"/>
    </font>
    <font>
      <sz val="10"/>
      <name val="Verdana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b/>
      <i/>
      <sz val="10"/>
      <name val="Arial Cyr"/>
      <family val="0"/>
    </font>
    <font>
      <b/>
      <i/>
      <sz val="10"/>
      <name val="Verdana"/>
      <family val="2"/>
    </font>
    <font>
      <b/>
      <sz val="10"/>
      <color indexed="9"/>
      <name val="Arial Cyr"/>
      <family val="0"/>
    </font>
    <font>
      <b/>
      <sz val="10"/>
      <name val="Verdana"/>
      <family val="2"/>
    </font>
    <font>
      <sz val="10"/>
      <color indexed="9"/>
      <name val="Arial Cyr"/>
      <family val="0"/>
    </font>
    <font>
      <sz val="8"/>
      <name val="Verdana"/>
      <family val="2"/>
    </font>
    <font>
      <b/>
      <sz val="10"/>
      <name val="Arial Cyr"/>
      <family val="0"/>
    </font>
    <font>
      <b/>
      <sz val="10"/>
      <color indexed="9"/>
      <name val="Verdana"/>
      <family val="2"/>
    </font>
    <font>
      <sz val="10"/>
      <color indexed="8"/>
      <name val="Verdana"/>
      <family val="2"/>
    </font>
    <font>
      <b/>
      <sz val="12"/>
      <name val="Arial Cyr"/>
      <family val="0"/>
    </font>
    <font>
      <b/>
      <sz val="11"/>
      <name val="Arial Cyr"/>
      <family val="0"/>
    </font>
    <font>
      <b/>
      <i/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7.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9"/>
      <name val="Verdana"/>
      <family val="2"/>
    </font>
    <font>
      <b/>
      <sz val="12"/>
      <color indexed="9"/>
      <name val="Arial Cyr"/>
      <family val="0"/>
    </font>
    <font>
      <b/>
      <i/>
      <sz val="14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0"/>
      <name val="Verdana"/>
      <family val="2"/>
    </font>
    <font>
      <b/>
      <sz val="10"/>
      <color theme="0"/>
      <name val="Verdana"/>
      <family val="2"/>
    </font>
    <font>
      <b/>
      <sz val="12"/>
      <color theme="0"/>
      <name val="Arial Cyr"/>
      <family val="0"/>
    </font>
    <font>
      <b/>
      <sz val="10"/>
      <color theme="0"/>
      <name val="Arial Cyr"/>
      <family val="0"/>
    </font>
    <font>
      <b/>
      <i/>
      <sz val="14"/>
      <color theme="0"/>
      <name val="Arial Cyr"/>
      <family val="0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BD319F"/>
        <bgColor indexed="64"/>
      </patternFill>
    </fill>
    <fill>
      <patternFill patternType="solid">
        <fgColor rgb="FFF0C6E7"/>
        <bgColor indexed="64"/>
      </patternFill>
    </fill>
    <fill>
      <patternFill patternType="solid">
        <fgColor rgb="FFC7C7C7"/>
        <bgColor indexed="64"/>
      </patternFill>
    </fill>
    <fill>
      <patternFill patternType="solid">
        <fgColor rgb="FF711D5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>
        <color indexed="63"/>
      </right>
      <top/>
      <bottom style="medium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0" fillId="0" borderId="0" xfId="0" applyFill="1" applyAlignment="1">
      <alignment/>
    </xf>
    <xf numFmtId="0" fontId="4" fillId="0" borderId="0" xfId="42" applyFill="1" applyAlignment="1" applyProtection="1">
      <alignment wrapText="1"/>
      <protection/>
    </xf>
    <xf numFmtId="0" fontId="2" fillId="0" borderId="0" xfId="0" applyFont="1" applyFill="1" applyAlignment="1">
      <alignment wrapText="1"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164" fontId="0" fillId="0" borderId="0" xfId="0" applyNumberFormat="1" applyFill="1" applyAlignment="1">
      <alignment/>
    </xf>
    <xf numFmtId="0" fontId="2" fillId="34" borderId="1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164" fontId="0" fillId="0" borderId="0" xfId="0" applyNumberFormat="1" applyFill="1" applyAlignment="1">
      <alignment horizontal="center"/>
    </xf>
    <xf numFmtId="0" fontId="11" fillId="0" borderId="0" xfId="0" applyFont="1" applyFill="1" applyAlignment="1">
      <alignment horizontal="right"/>
    </xf>
    <xf numFmtId="0" fontId="11" fillId="0" borderId="0" xfId="0" applyFont="1" applyFill="1" applyAlignment="1">
      <alignment/>
    </xf>
    <xf numFmtId="0" fontId="11" fillId="35" borderId="12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/>
    </xf>
    <xf numFmtId="0" fontId="13" fillId="36" borderId="0" xfId="0" applyFont="1" applyFill="1" applyAlignment="1">
      <alignment wrapText="1"/>
    </xf>
    <xf numFmtId="0" fontId="0" fillId="37" borderId="10" xfId="0" applyFill="1" applyBorder="1" applyAlignment="1">
      <alignment horizontal="center" wrapText="1"/>
    </xf>
    <xf numFmtId="0" fontId="0" fillId="37" borderId="10" xfId="0" applyFill="1" applyBorder="1" applyAlignment="1">
      <alignment/>
    </xf>
    <xf numFmtId="0" fontId="12" fillId="37" borderId="10" xfId="0" applyFont="1" applyFill="1" applyBorder="1" applyAlignment="1">
      <alignment/>
    </xf>
    <xf numFmtId="0" fontId="10" fillId="37" borderId="10" xfId="0" applyFont="1" applyFill="1" applyBorder="1" applyAlignment="1">
      <alignment horizontal="center" wrapText="1"/>
    </xf>
    <xf numFmtId="0" fontId="3" fillId="37" borderId="10" xfId="0" applyFont="1" applyFill="1" applyBorder="1" applyAlignment="1">
      <alignment horizontal="center" wrapText="1"/>
    </xf>
    <xf numFmtId="0" fontId="0" fillId="37" borderId="10" xfId="0" applyFill="1" applyBorder="1" applyAlignment="1">
      <alignment wrapText="1"/>
    </xf>
    <xf numFmtId="0" fontId="8" fillId="38" borderId="10" xfId="0" applyFont="1" applyFill="1" applyBorder="1" applyAlignment="1">
      <alignment horizontal="center"/>
    </xf>
    <xf numFmtId="0" fontId="8" fillId="39" borderId="10" xfId="0" applyFont="1" applyFill="1" applyBorder="1" applyAlignment="1">
      <alignment horizontal="center"/>
    </xf>
    <xf numFmtId="0" fontId="2" fillId="39" borderId="10" xfId="0" applyFont="1" applyFill="1" applyBorder="1" applyAlignment="1">
      <alignment horizontal="center"/>
    </xf>
    <xf numFmtId="0" fontId="2" fillId="39" borderId="10" xfId="0" applyFont="1" applyFill="1" applyBorder="1" applyAlignment="1">
      <alignment/>
    </xf>
    <xf numFmtId="0" fontId="0" fillId="39" borderId="10" xfId="0" applyFill="1" applyBorder="1" applyAlignment="1">
      <alignment/>
    </xf>
    <xf numFmtId="0" fontId="8" fillId="39" borderId="10" xfId="0" applyFont="1" applyFill="1" applyBorder="1" applyAlignment="1">
      <alignment/>
    </xf>
    <xf numFmtId="0" fontId="0" fillId="39" borderId="10" xfId="0" applyFont="1" applyFill="1" applyBorder="1" applyAlignment="1">
      <alignment/>
    </xf>
    <xf numFmtId="0" fontId="14" fillId="40" borderId="10" xfId="0" applyFont="1" applyFill="1" applyBorder="1" applyAlignment="1">
      <alignment horizontal="center" vertical="center"/>
    </xf>
    <xf numFmtId="0" fontId="55" fillId="40" borderId="10" xfId="0" applyFont="1" applyFill="1" applyBorder="1" applyAlignment="1">
      <alignment horizontal="center" vertical="center" wrapText="1"/>
    </xf>
    <xf numFmtId="0" fontId="56" fillId="40" borderId="10" xfId="0" applyFont="1" applyFill="1" applyBorder="1" applyAlignment="1">
      <alignment horizontal="center" vertical="center" wrapText="1"/>
    </xf>
    <xf numFmtId="0" fontId="57" fillId="40" borderId="10" xfId="0" applyFont="1" applyFill="1" applyBorder="1" applyAlignment="1">
      <alignment horizontal="center" vertical="center" wrapText="1"/>
    </xf>
    <xf numFmtId="16" fontId="57" fillId="40" borderId="10" xfId="0" applyNumberFormat="1" applyFont="1" applyFill="1" applyBorder="1" applyAlignment="1">
      <alignment horizontal="center" vertical="center" wrapText="1"/>
    </xf>
    <xf numFmtId="0" fontId="58" fillId="40" borderId="10" xfId="0" applyFont="1" applyFill="1" applyBorder="1" applyAlignment="1">
      <alignment horizontal="center" vertical="center" wrapText="1"/>
    </xf>
    <xf numFmtId="0" fontId="57" fillId="40" borderId="10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2" fillId="38" borderId="10" xfId="0" applyFont="1" applyFill="1" applyBorder="1" applyAlignment="1">
      <alignment horizontal="center"/>
    </xf>
    <xf numFmtId="0" fontId="2" fillId="38" borderId="10" xfId="0" applyFont="1" applyFill="1" applyBorder="1" applyAlignment="1">
      <alignment/>
    </xf>
    <xf numFmtId="164" fontId="0" fillId="38" borderId="10" xfId="0" applyNumberFormat="1" applyFill="1" applyBorder="1" applyAlignment="1">
      <alignment horizontal="center"/>
    </xf>
    <xf numFmtId="16" fontId="0" fillId="39" borderId="10" xfId="0" applyNumberFormat="1" applyFill="1" applyBorder="1" applyAlignment="1">
      <alignment/>
    </xf>
    <xf numFmtId="0" fontId="0" fillId="39" borderId="13" xfId="0" applyFont="1" applyFill="1" applyBorder="1" applyAlignment="1">
      <alignment/>
    </xf>
    <xf numFmtId="0" fontId="8" fillId="41" borderId="10" xfId="0" applyFont="1" applyFill="1" applyBorder="1" applyAlignment="1">
      <alignment horizontal="center"/>
    </xf>
    <xf numFmtId="0" fontId="2" fillId="39" borderId="10" xfId="0" applyFont="1" applyFill="1" applyBorder="1" applyAlignment="1">
      <alignment wrapText="1"/>
    </xf>
    <xf numFmtId="0" fontId="8" fillId="39" borderId="10" xfId="0" applyFont="1" applyFill="1" applyBorder="1" applyAlignment="1">
      <alignment wrapText="1"/>
    </xf>
    <xf numFmtId="0" fontId="8" fillId="42" borderId="10" xfId="0" applyFont="1" applyFill="1" applyBorder="1" applyAlignment="1">
      <alignment horizontal="center"/>
    </xf>
    <xf numFmtId="0" fontId="0" fillId="42" borderId="10" xfId="0" applyFill="1" applyBorder="1" applyAlignment="1">
      <alignment/>
    </xf>
    <xf numFmtId="0" fontId="8" fillId="42" borderId="10" xfId="0" applyFont="1" applyFill="1" applyBorder="1" applyAlignment="1">
      <alignment/>
    </xf>
    <xf numFmtId="0" fontId="2" fillId="42" borderId="10" xfId="0" applyFont="1" applyFill="1" applyBorder="1" applyAlignment="1">
      <alignment/>
    </xf>
    <xf numFmtId="16" fontId="0" fillId="42" borderId="14" xfId="0" applyNumberFormat="1" applyFill="1" applyBorder="1" applyAlignment="1">
      <alignment/>
    </xf>
    <xf numFmtId="0" fontId="8" fillId="43" borderId="10" xfId="0" applyFont="1" applyFill="1" applyBorder="1" applyAlignment="1">
      <alignment horizontal="center"/>
    </xf>
    <xf numFmtId="0" fontId="15" fillId="42" borderId="10" xfId="0" applyFont="1" applyFill="1" applyBorder="1" applyAlignment="1">
      <alignment horizontal="left"/>
    </xf>
    <xf numFmtId="0" fontId="16" fillId="42" borderId="10" xfId="0" applyFont="1" applyFill="1" applyBorder="1" applyAlignment="1">
      <alignment horizontal="center"/>
    </xf>
    <xf numFmtId="0" fontId="16" fillId="3" borderId="10" xfId="0" applyFont="1" applyFill="1" applyBorder="1" applyAlignment="1">
      <alignment horizontal="center"/>
    </xf>
    <xf numFmtId="0" fontId="8" fillId="44" borderId="10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0" fillId="42" borderId="10" xfId="0" applyFont="1" applyFill="1" applyBorder="1" applyAlignment="1">
      <alignment horizontal="right"/>
    </xf>
    <xf numFmtId="0" fontId="2" fillId="42" borderId="10" xfId="0" applyFont="1" applyFill="1" applyBorder="1" applyAlignment="1">
      <alignment horizontal="left"/>
    </xf>
    <xf numFmtId="0" fontId="59" fillId="40" borderId="13" xfId="0" applyFont="1" applyFill="1" applyBorder="1" applyAlignment="1">
      <alignment horizontal="left"/>
    </xf>
    <xf numFmtId="0" fontId="59" fillId="40" borderId="14" xfId="0" applyFont="1" applyFill="1" applyBorder="1" applyAlignment="1">
      <alignment horizontal="left"/>
    </xf>
    <xf numFmtId="0" fontId="59" fillId="40" borderId="16" xfId="0" applyFont="1" applyFill="1" applyBorder="1" applyAlignment="1">
      <alignment horizontal="left"/>
    </xf>
    <xf numFmtId="0" fontId="59" fillId="37" borderId="13" xfId="0" applyFont="1" applyFill="1" applyBorder="1" applyAlignment="1">
      <alignment horizontal="left"/>
    </xf>
    <xf numFmtId="0" fontId="59" fillId="37" borderId="14" xfId="0" applyFont="1" applyFill="1" applyBorder="1" applyAlignment="1">
      <alignment horizontal="left"/>
    </xf>
    <xf numFmtId="0" fontId="59" fillId="37" borderId="16" xfId="0" applyFont="1" applyFill="1" applyBorder="1" applyAlignment="1">
      <alignment horizontal="left"/>
    </xf>
    <xf numFmtId="0" fontId="59" fillId="37" borderId="17" xfId="0" applyFont="1" applyFill="1" applyBorder="1" applyAlignment="1">
      <alignment horizontal="left"/>
    </xf>
    <xf numFmtId="0" fontId="59" fillId="37" borderId="18" xfId="0" applyFont="1" applyFill="1" applyBorder="1" applyAlignment="1">
      <alignment horizontal="left"/>
    </xf>
    <xf numFmtId="0" fontId="59" fillId="37" borderId="19" xfId="0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76</xdr:row>
      <xdr:rowOff>114300</xdr:rowOff>
    </xdr:from>
    <xdr:to>
      <xdr:col>1</xdr:col>
      <xdr:colOff>180975</xdr:colOff>
      <xdr:row>77</xdr:row>
      <xdr:rowOff>66675</xdr:rowOff>
    </xdr:to>
    <xdr:pic>
      <xdr:nvPicPr>
        <xdr:cNvPr id="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3906500"/>
          <a:ext cx="1809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77</xdr:row>
      <xdr:rowOff>0</xdr:rowOff>
    </xdr:from>
    <xdr:to>
      <xdr:col>1</xdr:col>
      <xdr:colOff>390525</xdr:colOff>
      <xdr:row>77</xdr:row>
      <xdr:rowOff>104775</xdr:rowOff>
    </xdr:to>
    <xdr:pic>
      <xdr:nvPicPr>
        <xdr:cNvPr id="2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13954125"/>
          <a:ext cx="2000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2009775</xdr:colOff>
      <xdr:row>60</xdr:row>
      <xdr:rowOff>9525</xdr:rowOff>
    </xdr:from>
    <xdr:to>
      <xdr:col>2</xdr:col>
      <xdr:colOff>876300</xdr:colOff>
      <xdr:row>67</xdr:row>
      <xdr:rowOff>66675</xdr:rowOff>
    </xdr:to>
    <xdr:pic>
      <xdr:nvPicPr>
        <xdr:cNvPr id="3" name="Picture 69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0" y="11172825"/>
          <a:ext cx="1152525" cy="11906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@llyuss@,%20&#1054;&#1083;&#1100;&#1075;&#1072;" TargetMode="External" /><Relationship Id="rId2" Type="http://schemas.openxmlformats.org/officeDocument/2006/relationships/hyperlink" Target="mailto:Zlat@,%20&#1053;&#1072;&#1089;&#1090;&#1103;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H87"/>
  <sheetViews>
    <sheetView tabSelected="1" zoomScale="75" zoomScaleNormal="75" zoomScalePageLayoutView="0" workbookViewId="0" topLeftCell="A1">
      <pane ySplit="2" topLeftCell="A36" activePane="bottomLeft" state="frozen"/>
      <selection pane="topLeft" activeCell="A1" sqref="A1"/>
      <selection pane="bottomLeft" activeCell="BS59" sqref="BS59"/>
    </sheetView>
  </sheetViews>
  <sheetFormatPr defaultColWidth="9.00390625" defaultRowHeight="12.75"/>
  <cols>
    <col min="1" max="1" width="3.625" style="2" customWidth="1"/>
    <col min="2" max="2" width="30.00390625" style="2" bestFit="1" customWidth="1"/>
    <col min="3" max="3" width="11.625" style="2" customWidth="1"/>
    <col min="4" max="4" width="7.125" style="2" customWidth="1"/>
    <col min="5" max="5" width="7.25390625" style="2" customWidth="1"/>
    <col min="6" max="13" width="8.375" style="2" hidden="1" customWidth="1"/>
    <col min="14" max="14" width="9.25390625" style="2" hidden="1" customWidth="1"/>
    <col min="15" max="16" width="8.375" style="2" hidden="1" customWidth="1"/>
    <col min="17" max="21" width="9.125" style="2" hidden="1" customWidth="1"/>
    <col min="22" max="38" width="10.125" style="2" hidden="1" customWidth="1"/>
    <col min="39" max="39" width="8.625" style="2" hidden="1" customWidth="1"/>
    <col min="40" max="40" width="8.00390625" style="2" hidden="1" customWidth="1"/>
    <col min="41" max="42" width="8.375" style="2" hidden="1" customWidth="1"/>
    <col min="43" max="67" width="7.75390625" style="2" hidden="1" customWidth="1"/>
    <col min="68" max="69" width="7.75390625" style="2" customWidth="1"/>
    <col min="70" max="70" width="6.375" style="2" customWidth="1"/>
    <col min="71" max="71" width="11.125" style="13" customWidth="1"/>
    <col min="72" max="72" width="10.875" style="13" customWidth="1"/>
    <col min="73" max="73" width="10.75390625" style="13" customWidth="1"/>
    <col min="74" max="74" width="8.25390625" style="2" hidden="1" customWidth="1"/>
    <col min="75" max="83" width="8.625" style="2" hidden="1" customWidth="1"/>
    <col min="84" max="84" width="8.00390625" style="2" hidden="1" customWidth="1"/>
    <col min="85" max="93" width="8.375" style="2" hidden="1" customWidth="1"/>
    <col min="94" max="94" width="9.375" style="2" customWidth="1"/>
    <col min="95" max="95" width="1.37890625" style="2" hidden="1" customWidth="1"/>
    <col min="96" max="96" width="0.12890625" style="2" customWidth="1"/>
    <col min="97" max="97" width="18.75390625" style="2" customWidth="1"/>
    <col min="98" max="98" width="16.00390625" style="2" customWidth="1"/>
    <col min="99" max="109" width="13.75390625" style="2" hidden="1" customWidth="1"/>
    <col min="110" max="110" width="11.25390625" style="2" customWidth="1"/>
    <col min="111" max="111" width="12.375" style="2" customWidth="1"/>
    <col min="112" max="112" width="23.125" style="2" customWidth="1"/>
    <col min="113" max="16384" width="9.125" style="2" customWidth="1"/>
  </cols>
  <sheetData>
    <row r="1" spans="5:109" s="5" customFormat="1" ht="12.75"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5" t="s">
        <v>286</v>
      </c>
      <c r="BS1" s="11"/>
      <c r="BT1" s="11"/>
      <c r="BU1" s="11"/>
      <c r="CS1" s="6"/>
      <c r="CT1" s="7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</row>
    <row r="2" spans="1:112" s="40" customFormat="1" ht="92.25" customHeight="1">
      <c r="A2" s="33"/>
      <c r="B2" s="34" t="s">
        <v>0</v>
      </c>
      <c r="C2" s="35" t="s">
        <v>1</v>
      </c>
      <c r="D2" s="36" t="s">
        <v>2</v>
      </c>
      <c r="E2" s="36" t="s">
        <v>3</v>
      </c>
      <c r="F2" s="36" t="s">
        <v>4</v>
      </c>
      <c r="G2" s="36" t="s">
        <v>5</v>
      </c>
      <c r="H2" s="36" t="s">
        <v>6</v>
      </c>
      <c r="I2" s="36" t="s">
        <v>7</v>
      </c>
      <c r="J2" s="36" t="s">
        <v>8</v>
      </c>
      <c r="K2" s="36" t="s">
        <v>9</v>
      </c>
      <c r="L2" s="36" t="s">
        <v>10</v>
      </c>
      <c r="M2" s="36" t="s">
        <v>11</v>
      </c>
      <c r="N2" s="36" t="s">
        <v>12</v>
      </c>
      <c r="O2" s="36" t="s">
        <v>13</v>
      </c>
      <c r="P2" s="36" t="s">
        <v>14</v>
      </c>
      <c r="Q2" s="36" t="s">
        <v>15</v>
      </c>
      <c r="R2" s="36" t="s">
        <v>151</v>
      </c>
      <c r="S2" s="36" t="s">
        <v>157</v>
      </c>
      <c r="T2" s="36" t="s">
        <v>160</v>
      </c>
      <c r="U2" s="36" t="s">
        <v>166</v>
      </c>
      <c r="V2" s="37" t="s">
        <v>174</v>
      </c>
      <c r="W2" s="37" t="s">
        <v>177</v>
      </c>
      <c r="X2" s="37" t="s">
        <v>179</v>
      </c>
      <c r="Y2" s="37" t="s">
        <v>184</v>
      </c>
      <c r="Z2" s="37" t="s">
        <v>187</v>
      </c>
      <c r="AA2" s="37" t="s">
        <v>188</v>
      </c>
      <c r="AB2" s="37" t="s">
        <v>197</v>
      </c>
      <c r="AC2" s="37" t="s">
        <v>198</v>
      </c>
      <c r="AD2" s="37" t="s">
        <v>201</v>
      </c>
      <c r="AE2" s="37" t="s">
        <v>204</v>
      </c>
      <c r="AF2" s="37" t="s">
        <v>208</v>
      </c>
      <c r="AG2" s="37" t="s">
        <v>215</v>
      </c>
      <c r="AH2" s="37" t="s">
        <v>219</v>
      </c>
      <c r="AI2" s="37" t="s">
        <v>224</v>
      </c>
      <c r="AJ2" s="37" t="s">
        <v>225</v>
      </c>
      <c r="AK2" s="37" t="s">
        <v>226</v>
      </c>
      <c r="AL2" s="37" t="s">
        <v>229</v>
      </c>
      <c r="AM2" s="37">
        <v>40504</v>
      </c>
      <c r="AN2" s="37" t="s">
        <v>245</v>
      </c>
      <c r="AO2" s="37" t="s">
        <v>249</v>
      </c>
      <c r="AP2" s="37" t="s">
        <v>250</v>
      </c>
      <c r="AQ2" s="37" t="s">
        <v>251</v>
      </c>
      <c r="AR2" s="37" t="s">
        <v>257</v>
      </c>
      <c r="AS2" s="37" t="s">
        <v>262</v>
      </c>
      <c r="AT2" s="37" t="s">
        <v>267</v>
      </c>
      <c r="AU2" s="37" t="s">
        <v>268</v>
      </c>
      <c r="AV2" s="37" t="s">
        <v>269</v>
      </c>
      <c r="AW2" s="37" t="s">
        <v>277</v>
      </c>
      <c r="AX2" s="37" t="s">
        <v>281</v>
      </c>
      <c r="AY2" s="37" t="s">
        <v>287</v>
      </c>
      <c r="AZ2" s="37" t="s">
        <v>288</v>
      </c>
      <c r="BA2" s="37" t="s">
        <v>296</v>
      </c>
      <c r="BB2" s="37" t="s">
        <v>298</v>
      </c>
      <c r="BC2" s="37" t="s">
        <v>304</v>
      </c>
      <c r="BD2" s="37" t="s">
        <v>306</v>
      </c>
      <c r="BE2" s="37" t="s">
        <v>314</v>
      </c>
      <c r="BF2" s="37" t="s">
        <v>313</v>
      </c>
      <c r="BG2" s="37" t="s">
        <v>317</v>
      </c>
      <c r="BH2" s="37" t="s">
        <v>333</v>
      </c>
      <c r="BI2" s="37" t="s">
        <v>332</v>
      </c>
      <c r="BJ2" s="37" t="s">
        <v>336</v>
      </c>
      <c r="BK2" s="37" t="s">
        <v>338</v>
      </c>
      <c r="BL2" s="37" t="s">
        <v>350</v>
      </c>
      <c r="BM2" s="37" t="s">
        <v>355</v>
      </c>
      <c r="BN2" s="37" t="s">
        <v>357</v>
      </c>
      <c r="BO2" s="37" t="s">
        <v>364</v>
      </c>
      <c r="BP2" s="37" t="s">
        <v>368</v>
      </c>
      <c r="BQ2" s="37" t="s">
        <v>374</v>
      </c>
      <c r="BR2" s="36" t="s">
        <v>16</v>
      </c>
      <c r="BS2" s="38" t="s">
        <v>17</v>
      </c>
      <c r="BT2" s="38" t="s">
        <v>18</v>
      </c>
      <c r="BU2" s="38" t="s">
        <v>19</v>
      </c>
      <c r="BV2" s="36" t="s">
        <v>20</v>
      </c>
      <c r="BW2" s="36"/>
      <c r="BX2" s="36"/>
      <c r="BY2" s="36"/>
      <c r="BZ2" s="36"/>
      <c r="CA2" s="36"/>
      <c r="CB2" s="36"/>
      <c r="CC2" s="36"/>
      <c r="CD2" s="36"/>
      <c r="CE2" s="36"/>
      <c r="CF2" s="36" t="s">
        <v>21</v>
      </c>
      <c r="CG2" s="36" t="s">
        <v>22</v>
      </c>
      <c r="CH2" s="36" t="s">
        <v>23</v>
      </c>
      <c r="CI2" s="36" t="s">
        <v>24</v>
      </c>
      <c r="CJ2" s="36" t="s">
        <v>25</v>
      </c>
      <c r="CK2" s="36" t="s">
        <v>26</v>
      </c>
      <c r="CL2" s="36" t="s">
        <v>27</v>
      </c>
      <c r="CM2" s="36" t="s">
        <v>28</v>
      </c>
      <c r="CN2" s="36" t="s">
        <v>29</v>
      </c>
      <c r="CO2" s="36" t="s">
        <v>30</v>
      </c>
      <c r="CP2" s="36" t="s">
        <v>31</v>
      </c>
      <c r="CQ2" s="36" t="s">
        <v>20</v>
      </c>
      <c r="CR2" s="36" t="s">
        <v>32</v>
      </c>
      <c r="CS2" s="36" t="s">
        <v>33</v>
      </c>
      <c r="CT2" s="36" t="s">
        <v>34</v>
      </c>
      <c r="CU2" s="39" t="s">
        <v>35</v>
      </c>
      <c r="CV2" s="39" t="s">
        <v>36</v>
      </c>
      <c r="CW2" s="39" t="s">
        <v>37</v>
      </c>
      <c r="CX2" s="39" t="s">
        <v>38</v>
      </c>
      <c r="CY2" s="39" t="s">
        <v>39</v>
      </c>
      <c r="CZ2" s="39" t="s">
        <v>40</v>
      </c>
      <c r="DA2" s="39" t="s">
        <v>41</v>
      </c>
      <c r="DB2" s="39" t="s">
        <v>42</v>
      </c>
      <c r="DC2" s="39" t="s">
        <v>43</v>
      </c>
      <c r="DD2" s="39" t="s">
        <v>44</v>
      </c>
      <c r="DE2" s="39" t="s">
        <v>45</v>
      </c>
      <c r="DF2" s="39" t="s">
        <v>46</v>
      </c>
      <c r="DG2" s="39" t="s">
        <v>47</v>
      </c>
      <c r="DH2" s="39" t="s">
        <v>48</v>
      </c>
    </row>
    <row r="3" spans="1:112" ht="18.75">
      <c r="A3" s="63" t="s">
        <v>252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  <c r="BM3" s="64"/>
      <c r="BN3" s="64"/>
      <c r="BO3" s="64"/>
      <c r="BP3" s="64"/>
      <c r="BQ3" s="64"/>
      <c r="BR3" s="64"/>
      <c r="BS3" s="64"/>
      <c r="BT3" s="64"/>
      <c r="BU3" s="64"/>
      <c r="BV3" s="64"/>
      <c r="BW3" s="64"/>
      <c r="BX3" s="64"/>
      <c r="BY3" s="64"/>
      <c r="BZ3" s="64"/>
      <c r="CA3" s="64"/>
      <c r="CB3" s="64"/>
      <c r="CC3" s="64"/>
      <c r="CD3" s="64"/>
      <c r="CE3" s="64"/>
      <c r="CF3" s="64"/>
      <c r="CG3" s="64"/>
      <c r="CH3" s="64"/>
      <c r="CI3" s="64"/>
      <c r="CJ3" s="64"/>
      <c r="CK3" s="64"/>
      <c r="CL3" s="64"/>
      <c r="CM3" s="64"/>
      <c r="CN3" s="64"/>
      <c r="CO3" s="64"/>
      <c r="CP3" s="64"/>
      <c r="CQ3" s="64"/>
      <c r="CR3" s="64"/>
      <c r="CS3" s="64"/>
      <c r="CT3" s="64"/>
      <c r="CU3" s="64"/>
      <c r="CV3" s="64"/>
      <c r="CW3" s="64"/>
      <c r="CX3" s="64"/>
      <c r="CY3" s="64"/>
      <c r="CZ3" s="64"/>
      <c r="DA3" s="64"/>
      <c r="DB3" s="64"/>
      <c r="DC3" s="64"/>
      <c r="DD3" s="64"/>
      <c r="DE3" s="64"/>
      <c r="DF3" s="64"/>
      <c r="DG3" s="64"/>
      <c r="DH3" s="65"/>
    </row>
    <row r="4" spans="1:112" ht="12.75">
      <c r="A4" s="32">
        <v>1</v>
      </c>
      <c r="B4" s="31" t="s">
        <v>54</v>
      </c>
      <c r="C4" s="27">
        <v>36</v>
      </c>
      <c r="D4" s="27">
        <v>155</v>
      </c>
      <c r="E4" s="27">
        <v>94</v>
      </c>
      <c r="F4" s="18">
        <v>93</v>
      </c>
      <c r="G4" s="18">
        <v>93</v>
      </c>
      <c r="H4" s="18">
        <v>93</v>
      </c>
      <c r="I4" s="18">
        <v>93</v>
      </c>
      <c r="J4" s="18">
        <v>93</v>
      </c>
      <c r="K4" s="18">
        <v>93</v>
      </c>
      <c r="L4" s="18">
        <v>93</v>
      </c>
      <c r="M4" s="18">
        <v>92</v>
      </c>
      <c r="N4" s="18">
        <v>91.5</v>
      </c>
      <c r="O4" s="18">
        <v>91.5</v>
      </c>
      <c r="P4" s="18">
        <v>91</v>
      </c>
      <c r="Q4" s="18">
        <v>91.5</v>
      </c>
      <c r="R4" s="18">
        <v>91.3</v>
      </c>
      <c r="S4" s="18">
        <v>91</v>
      </c>
      <c r="T4" s="18">
        <v>91</v>
      </c>
      <c r="U4" s="18">
        <v>90.5</v>
      </c>
      <c r="V4" s="18">
        <v>90.2</v>
      </c>
      <c r="W4" s="18">
        <v>90</v>
      </c>
      <c r="X4" s="18">
        <v>90</v>
      </c>
      <c r="Y4" s="18">
        <v>90</v>
      </c>
      <c r="Z4" s="18">
        <v>90</v>
      </c>
      <c r="AA4" s="18">
        <v>90</v>
      </c>
      <c r="AB4" s="18">
        <v>90</v>
      </c>
      <c r="AC4" s="18">
        <v>88</v>
      </c>
      <c r="AD4" s="18">
        <v>88</v>
      </c>
      <c r="AE4" s="18">
        <v>88</v>
      </c>
      <c r="AF4" s="18">
        <v>90</v>
      </c>
      <c r="AG4" s="18">
        <v>89.5</v>
      </c>
      <c r="AH4" s="18">
        <v>90</v>
      </c>
      <c r="AI4" s="18"/>
      <c r="AJ4" s="18"/>
      <c r="AK4" s="18"/>
      <c r="AL4" s="18">
        <v>90</v>
      </c>
      <c r="AM4" s="18"/>
      <c r="AN4" s="18"/>
      <c r="AO4" s="27">
        <v>90</v>
      </c>
      <c r="AP4" s="27">
        <v>90</v>
      </c>
      <c r="AQ4" s="27">
        <v>90</v>
      </c>
      <c r="AR4" s="46">
        <v>95</v>
      </c>
      <c r="AS4" s="46">
        <v>93</v>
      </c>
      <c r="AT4" s="46">
        <v>92.5</v>
      </c>
      <c r="AU4" s="46">
        <v>92</v>
      </c>
      <c r="AV4" s="27">
        <v>92</v>
      </c>
      <c r="AW4" s="46">
        <v>92</v>
      </c>
      <c r="AX4" s="46">
        <v>91.5</v>
      </c>
      <c r="AY4" s="46">
        <v>91</v>
      </c>
      <c r="AZ4" s="27">
        <v>91</v>
      </c>
      <c r="BA4" s="27">
        <v>91</v>
      </c>
      <c r="BB4" s="27">
        <v>91</v>
      </c>
      <c r="BC4" s="27">
        <v>91</v>
      </c>
      <c r="BD4" s="27"/>
      <c r="BE4" s="27"/>
      <c r="BF4" s="27"/>
      <c r="BG4" s="27"/>
      <c r="BH4" s="27"/>
      <c r="BI4" s="27"/>
      <c r="BJ4" s="27"/>
      <c r="BK4" s="27">
        <v>91</v>
      </c>
      <c r="BL4" s="27">
        <v>91</v>
      </c>
      <c r="BM4" s="27">
        <v>91</v>
      </c>
      <c r="BN4" s="27">
        <v>91</v>
      </c>
      <c r="BO4" s="27">
        <v>91</v>
      </c>
      <c r="BP4" s="27">
        <v>91</v>
      </c>
      <c r="BQ4" s="27">
        <v>91</v>
      </c>
      <c r="BR4" s="27">
        <v>45</v>
      </c>
      <c r="BS4" s="41">
        <f>E4-BR4</f>
        <v>49</v>
      </c>
      <c r="BT4" s="26">
        <f>E4-BQ4</f>
        <v>3</v>
      </c>
      <c r="BU4" s="41">
        <f>BQ4-BR4</f>
        <v>46</v>
      </c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/>
      <c r="CI4" s="42"/>
      <c r="CJ4" s="42"/>
      <c r="CK4" s="42"/>
      <c r="CL4" s="42"/>
      <c r="CM4" s="42"/>
      <c r="CN4" s="42"/>
      <c r="CO4" s="42"/>
      <c r="CP4" s="43">
        <f>BT4/BS4</f>
        <v>0.061224489795918366</v>
      </c>
      <c r="CQ4" s="29"/>
      <c r="CR4" s="28"/>
      <c r="CS4" s="29" t="s">
        <v>180</v>
      </c>
      <c r="CT4" s="29" t="s">
        <v>280</v>
      </c>
      <c r="CU4" s="29"/>
      <c r="CV4" s="29"/>
      <c r="CW4" s="29"/>
      <c r="CX4" s="29"/>
      <c r="CY4" s="29"/>
      <c r="CZ4" s="29"/>
      <c r="DA4" s="29"/>
      <c r="DB4" s="29"/>
      <c r="DC4" s="29"/>
      <c r="DD4" s="29"/>
      <c r="DE4" s="29"/>
      <c r="DF4" s="30"/>
      <c r="DG4" s="30" t="s">
        <v>55</v>
      </c>
      <c r="DH4" s="44">
        <v>40310</v>
      </c>
    </row>
    <row r="5" spans="1:112" ht="12.75">
      <c r="A5" s="32">
        <v>2</v>
      </c>
      <c r="B5" s="31" t="s">
        <v>56</v>
      </c>
      <c r="C5" s="27">
        <v>45</v>
      </c>
      <c r="D5" s="27">
        <v>171</v>
      </c>
      <c r="E5" s="27">
        <v>96.9</v>
      </c>
      <c r="F5" s="18"/>
      <c r="G5" s="18"/>
      <c r="H5" s="18"/>
      <c r="I5" s="18"/>
      <c r="J5" s="18"/>
      <c r="K5" s="18"/>
      <c r="L5" s="18"/>
      <c r="M5" s="18"/>
      <c r="N5" s="18">
        <v>96.9</v>
      </c>
      <c r="O5" s="18">
        <v>95.9</v>
      </c>
      <c r="P5" s="18">
        <v>95</v>
      </c>
      <c r="Q5" s="18">
        <v>94.5</v>
      </c>
      <c r="R5" s="18"/>
      <c r="S5" s="18">
        <v>93.9</v>
      </c>
      <c r="T5" s="18">
        <v>93.9</v>
      </c>
      <c r="U5" s="18">
        <v>93</v>
      </c>
      <c r="V5" s="18">
        <v>93</v>
      </c>
      <c r="W5" s="18">
        <v>93</v>
      </c>
      <c r="X5" s="18">
        <v>93</v>
      </c>
      <c r="Y5" s="18">
        <v>93</v>
      </c>
      <c r="Z5" s="18">
        <v>93</v>
      </c>
      <c r="AA5" s="18">
        <v>93</v>
      </c>
      <c r="AB5" s="18">
        <v>93</v>
      </c>
      <c r="AC5" s="18">
        <v>93</v>
      </c>
      <c r="AD5" s="18">
        <v>93</v>
      </c>
      <c r="AE5" s="18">
        <v>93</v>
      </c>
      <c r="AF5" s="18">
        <v>93</v>
      </c>
      <c r="AG5" s="18"/>
      <c r="AH5" s="18"/>
      <c r="AI5" s="18"/>
      <c r="AJ5" s="18"/>
      <c r="AK5" s="18"/>
      <c r="AL5" s="18"/>
      <c r="AM5" s="18"/>
      <c r="AN5" s="18"/>
      <c r="AO5" s="27">
        <v>93</v>
      </c>
      <c r="AP5" s="27">
        <v>93</v>
      </c>
      <c r="AQ5" s="27">
        <v>93</v>
      </c>
      <c r="AR5" s="27">
        <v>93</v>
      </c>
      <c r="AS5" s="27">
        <v>93</v>
      </c>
      <c r="AT5" s="27">
        <v>93</v>
      </c>
      <c r="AU5" s="27">
        <v>93</v>
      </c>
      <c r="AV5" s="27">
        <v>93</v>
      </c>
      <c r="AW5" s="27">
        <v>93</v>
      </c>
      <c r="AX5" s="27">
        <v>93</v>
      </c>
      <c r="AY5" s="27">
        <v>93</v>
      </c>
      <c r="AZ5" s="27">
        <v>93</v>
      </c>
      <c r="BA5" s="27">
        <v>93</v>
      </c>
      <c r="BB5" s="27">
        <v>93</v>
      </c>
      <c r="BC5" s="27">
        <v>93</v>
      </c>
      <c r="BD5" s="27"/>
      <c r="BE5" s="27"/>
      <c r="BF5" s="27"/>
      <c r="BG5" s="27"/>
      <c r="BH5" s="27"/>
      <c r="BI5" s="27"/>
      <c r="BJ5" s="27"/>
      <c r="BK5" s="27">
        <v>93</v>
      </c>
      <c r="BL5" s="27">
        <v>93</v>
      </c>
      <c r="BM5" s="27">
        <v>93</v>
      </c>
      <c r="BN5" s="27">
        <v>93</v>
      </c>
      <c r="BO5" s="27">
        <v>93</v>
      </c>
      <c r="BP5" s="27">
        <v>93</v>
      </c>
      <c r="BQ5" s="27">
        <v>93</v>
      </c>
      <c r="BR5" s="27">
        <v>60</v>
      </c>
      <c r="BS5" s="41">
        <f aca="true" t="shared" si="0" ref="BS5:BS12">E5-BR5</f>
        <v>36.900000000000006</v>
      </c>
      <c r="BT5" s="26">
        <f aca="true" t="shared" si="1" ref="BT5:BT15">E5-BQ5</f>
        <v>3.9000000000000057</v>
      </c>
      <c r="BU5" s="41">
        <f aca="true" t="shared" si="2" ref="BU5:BU15">BQ5-BR5</f>
        <v>33</v>
      </c>
      <c r="BV5" s="42"/>
      <c r="BW5" s="42"/>
      <c r="BX5" s="42"/>
      <c r="BY5" s="42"/>
      <c r="BZ5" s="42"/>
      <c r="CA5" s="42"/>
      <c r="CB5" s="42"/>
      <c r="CC5" s="42"/>
      <c r="CD5" s="42"/>
      <c r="CE5" s="42"/>
      <c r="CF5" s="42"/>
      <c r="CG5" s="42"/>
      <c r="CH5" s="42"/>
      <c r="CI5" s="42"/>
      <c r="CJ5" s="42"/>
      <c r="CK5" s="42"/>
      <c r="CL5" s="42"/>
      <c r="CM5" s="42"/>
      <c r="CN5" s="42"/>
      <c r="CO5" s="42"/>
      <c r="CP5" s="43">
        <f aca="true" t="shared" si="3" ref="CP5:CP12">BT5/BS5</f>
        <v>0.10569105691056924</v>
      </c>
      <c r="CQ5" s="29"/>
      <c r="CR5" s="28"/>
      <c r="CS5" s="29" t="s">
        <v>57</v>
      </c>
      <c r="CT5" s="29"/>
      <c r="CU5" s="29"/>
      <c r="CV5" s="29"/>
      <c r="CW5" s="29"/>
      <c r="CX5" s="29"/>
      <c r="CY5" s="29"/>
      <c r="CZ5" s="29"/>
      <c r="DA5" s="29"/>
      <c r="DB5" s="29"/>
      <c r="DC5" s="29"/>
      <c r="DD5" s="29"/>
      <c r="DE5" s="29"/>
      <c r="DF5" s="30" t="s">
        <v>58</v>
      </c>
      <c r="DG5" s="30" t="s">
        <v>59</v>
      </c>
      <c r="DH5" s="44">
        <v>40322</v>
      </c>
    </row>
    <row r="6" spans="1:112" ht="12.75" customHeight="1">
      <c r="A6" s="32">
        <v>3</v>
      </c>
      <c r="B6" s="31" t="s">
        <v>310</v>
      </c>
      <c r="C6" s="27">
        <v>25</v>
      </c>
      <c r="D6" s="27">
        <v>172</v>
      </c>
      <c r="E6" s="27">
        <v>106.7</v>
      </c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>
        <v>106.7</v>
      </c>
      <c r="BE6" s="27">
        <v>105</v>
      </c>
      <c r="BF6" s="46">
        <v>103.5</v>
      </c>
      <c r="BG6" s="49"/>
      <c r="BH6" s="46">
        <v>101.8</v>
      </c>
      <c r="BI6" s="46">
        <v>100.1</v>
      </c>
      <c r="BJ6" s="46">
        <v>99.7</v>
      </c>
      <c r="BK6" s="27">
        <v>99.7</v>
      </c>
      <c r="BL6" s="46">
        <v>99</v>
      </c>
      <c r="BM6" s="46">
        <v>97.5</v>
      </c>
      <c r="BN6" s="27">
        <v>97.5</v>
      </c>
      <c r="BO6" s="46">
        <v>97.2</v>
      </c>
      <c r="BP6" s="27">
        <v>97.2</v>
      </c>
      <c r="BQ6" s="27">
        <v>97.2</v>
      </c>
      <c r="BR6" s="27">
        <v>75</v>
      </c>
      <c r="BS6" s="41">
        <f t="shared" si="0"/>
        <v>31.700000000000003</v>
      </c>
      <c r="BT6" s="26">
        <f t="shared" si="1"/>
        <v>9.5</v>
      </c>
      <c r="BU6" s="41">
        <f t="shared" si="2"/>
        <v>22.200000000000003</v>
      </c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  <c r="CH6" s="42"/>
      <c r="CI6" s="42"/>
      <c r="CJ6" s="42"/>
      <c r="CK6" s="42"/>
      <c r="CL6" s="42"/>
      <c r="CM6" s="42"/>
      <c r="CN6" s="42"/>
      <c r="CO6" s="42"/>
      <c r="CP6" s="43">
        <f t="shared" si="3"/>
        <v>0.29968454258675076</v>
      </c>
      <c r="CQ6" s="29"/>
      <c r="CR6" s="28"/>
      <c r="CS6" s="29"/>
      <c r="CT6" s="29"/>
      <c r="CU6" s="29"/>
      <c r="CV6" s="29"/>
      <c r="CW6" s="29"/>
      <c r="CX6" s="29"/>
      <c r="CY6" s="29"/>
      <c r="CZ6" s="29"/>
      <c r="DA6" s="29"/>
      <c r="DB6" s="29"/>
      <c r="DC6" s="29"/>
      <c r="DD6" s="29"/>
      <c r="DE6" s="29"/>
      <c r="DF6" s="30"/>
      <c r="DG6" s="30" t="s">
        <v>311</v>
      </c>
      <c r="DH6" s="44">
        <v>40653</v>
      </c>
    </row>
    <row r="7" spans="1:112" ht="13.5" customHeight="1">
      <c r="A7" s="32">
        <v>4</v>
      </c>
      <c r="B7" s="31" t="s">
        <v>372</v>
      </c>
      <c r="C7" s="27">
        <v>27</v>
      </c>
      <c r="D7" s="27">
        <v>178</v>
      </c>
      <c r="E7" s="27">
        <v>117.7</v>
      </c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27"/>
      <c r="AP7" s="27"/>
      <c r="AQ7" s="27"/>
      <c r="AR7" s="27"/>
      <c r="AS7" s="27"/>
      <c r="AT7" s="27"/>
      <c r="AU7" s="27"/>
      <c r="AV7" s="27"/>
      <c r="AW7" s="27"/>
      <c r="AX7" s="46"/>
      <c r="AY7" s="27">
        <v>117.7</v>
      </c>
      <c r="AZ7" s="46">
        <v>117.7</v>
      </c>
      <c r="BA7" s="46">
        <v>117.2</v>
      </c>
      <c r="BB7" s="46">
        <v>117</v>
      </c>
      <c r="BC7" s="46">
        <v>116.2</v>
      </c>
      <c r="BD7" s="46">
        <v>114.4</v>
      </c>
      <c r="BE7" s="49"/>
      <c r="BF7" s="46">
        <v>113.6</v>
      </c>
      <c r="BG7" s="49"/>
      <c r="BH7" s="46">
        <v>113.4</v>
      </c>
      <c r="BI7" s="49"/>
      <c r="BJ7" s="49">
        <v>112.8</v>
      </c>
      <c r="BK7" s="54">
        <v>114</v>
      </c>
      <c r="BL7" s="58">
        <v>114</v>
      </c>
      <c r="BM7" s="46">
        <v>113</v>
      </c>
      <c r="BN7" s="46">
        <v>112.5</v>
      </c>
      <c r="BO7" s="58">
        <v>112.5</v>
      </c>
      <c r="BP7" s="46">
        <v>111.2</v>
      </c>
      <c r="BQ7" s="58">
        <v>111.2</v>
      </c>
      <c r="BR7" s="27">
        <v>85</v>
      </c>
      <c r="BS7" s="41">
        <f t="shared" si="0"/>
        <v>32.7</v>
      </c>
      <c r="BT7" s="26">
        <f t="shared" si="1"/>
        <v>6.5</v>
      </c>
      <c r="BU7" s="41">
        <f t="shared" si="2"/>
        <v>26.200000000000003</v>
      </c>
      <c r="BV7" s="42"/>
      <c r="BW7" s="42"/>
      <c r="BX7" s="42"/>
      <c r="BY7" s="42"/>
      <c r="BZ7" s="42"/>
      <c r="CA7" s="42"/>
      <c r="CB7" s="42"/>
      <c r="CC7" s="42"/>
      <c r="CD7" s="42"/>
      <c r="CE7" s="42"/>
      <c r="CF7" s="42"/>
      <c r="CG7" s="42"/>
      <c r="CH7" s="42"/>
      <c r="CI7" s="42"/>
      <c r="CJ7" s="42"/>
      <c r="CK7" s="42"/>
      <c r="CL7" s="42"/>
      <c r="CM7" s="42"/>
      <c r="CN7" s="42"/>
      <c r="CO7" s="42"/>
      <c r="CP7" s="43">
        <f t="shared" si="3"/>
        <v>0.19877675840978593</v>
      </c>
      <c r="CQ7" s="29"/>
      <c r="CR7" s="28"/>
      <c r="CS7" s="47" t="s">
        <v>292</v>
      </c>
      <c r="CT7" s="47" t="s">
        <v>362</v>
      </c>
      <c r="CU7" s="29"/>
      <c r="CV7" s="29"/>
      <c r="CW7" s="29"/>
      <c r="CX7" s="29"/>
      <c r="CY7" s="29"/>
      <c r="CZ7" s="29"/>
      <c r="DA7" s="29"/>
      <c r="DB7" s="29"/>
      <c r="DC7" s="29"/>
      <c r="DD7" s="29"/>
      <c r="DE7" s="29"/>
      <c r="DF7" s="30" t="s">
        <v>293</v>
      </c>
      <c r="DG7" s="30" t="s">
        <v>294</v>
      </c>
      <c r="DH7" s="44"/>
    </row>
    <row r="8" spans="1:112" ht="14.25" customHeight="1">
      <c r="A8" s="32">
        <v>5</v>
      </c>
      <c r="B8" s="31" t="s">
        <v>137</v>
      </c>
      <c r="C8" s="27">
        <v>27</v>
      </c>
      <c r="D8" s="27">
        <v>172</v>
      </c>
      <c r="E8" s="27">
        <v>95</v>
      </c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>
        <v>94</v>
      </c>
      <c r="U8" s="18">
        <v>93</v>
      </c>
      <c r="V8" s="18">
        <v>93</v>
      </c>
      <c r="W8" s="18">
        <v>93</v>
      </c>
      <c r="X8" s="18">
        <v>93</v>
      </c>
      <c r="Y8" s="18">
        <v>93</v>
      </c>
      <c r="Z8" s="18">
        <v>93</v>
      </c>
      <c r="AA8" s="18">
        <f>U8+1</f>
        <v>94</v>
      </c>
      <c r="AB8" s="18">
        <v>94</v>
      </c>
      <c r="AC8" s="18">
        <v>95</v>
      </c>
      <c r="AD8" s="18">
        <f>95+1</f>
        <v>96</v>
      </c>
      <c r="AE8" s="18">
        <f>96+1</f>
        <v>97</v>
      </c>
      <c r="AF8" s="18"/>
      <c r="AG8" s="18"/>
      <c r="AH8" s="18"/>
      <c r="AI8" s="18"/>
      <c r="AJ8" s="18"/>
      <c r="AK8" s="18"/>
      <c r="AL8" s="18"/>
      <c r="AM8" s="18"/>
      <c r="AN8" s="18"/>
      <c r="AO8" s="27">
        <v>97</v>
      </c>
      <c r="AP8" s="27">
        <v>97</v>
      </c>
      <c r="AQ8" s="27">
        <v>97</v>
      </c>
      <c r="AR8" s="27">
        <v>97</v>
      </c>
      <c r="AS8" s="27">
        <v>97</v>
      </c>
      <c r="AT8" s="27">
        <v>97</v>
      </c>
      <c r="AU8" s="27">
        <v>97</v>
      </c>
      <c r="AV8" s="27">
        <v>97</v>
      </c>
      <c r="AW8" s="27">
        <v>97</v>
      </c>
      <c r="AX8" s="27">
        <v>97</v>
      </c>
      <c r="AY8" s="27">
        <v>97</v>
      </c>
      <c r="AZ8" s="27">
        <v>97</v>
      </c>
      <c r="BA8" s="27">
        <v>97</v>
      </c>
      <c r="BB8" s="27">
        <v>97</v>
      </c>
      <c r="BC8" s="27">
        <v>97</v>
      </c>
      <c r="BD8" s="27"/>
      <c r="BE8" s="27"/>
      <c r="BF8" s="27"/>
      <c r="BG8" s="27"/>
      <c r="BH8" s="27"/>
      <c r="BI8" s="27"/>
      <c r="BJ8" s="27"/>
      <c r="BK8" s="27">
        <v>97</v>
      </c>
      <c r="BL8" s="27">
        <v>97</v>
      </c>
      <c r="BM8" s="27">
        <v>97</v>
      </c>
      <c r="BN8" s="27">
        <v>97</v>
      </c>
      <c r="BO8" s="27">
        <v>97</v>
      </c>
      <c r="BP8" s="27">
        <v>97</v>
      </c>
      <c r="BQ8" s="27">
        <v>97</v>
      </c>
      <c r="BR8" s="27">
        <v>70</v>
      </c>
      <c r="BS8" s="41">
        <f t="shared" si="0"/>
        <v>25</v>
      </c>
      <c r="BT8" s="26">
        <f t="shared" si="1"/>
        <v>-2</v>
      </c>
      <c r="BU8" s="41">
        <f t="shared" si="2"/>
        <v>27</v>
      </c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3">
        <f t="shared" si="3"/>
        <v>-0.08</v>
      </c>
      <c r="CQ8" s="29">
        <f>E8</f>
        <v>95</v>
      </c>
      <c r="CR8" s="28"/>
      <c r="CS8" s="29" t="s">
        <v>138</v>
      </c>
      <c r="CT8" s="29" t="s">
        <v>138</v>
      </c>
      <c r="CU8" s="29"/>
      <c r="CV8" s="29"/>
      <c r="CW8" s="29"/>
      <c r="CX8" s="29"/>
      <c r="CY8" s="29"/>
      <c r="CZ8" s="29"/>
      <c r="DA8" s="29"/>
      <c r="DB8" s="29"/>
      <c r="DC8" s="29"/>
      <c r="DD8" s="29"/>
      <c r="DE8" s="29"/>
      <c r="DF8" s="30"/>
      <c r="DG8" s="30" t="s">
        <v>139</v>
      </c>
      <c r="DH8" s="44">
        <v>40309</v>
      </c>
    </row>
    <row r="9" spans="1:112" ht="12.75">
      <c r="A9" s="32">
        <v>6</v>
      </c>
      <c r="B9" s="31" t="s">
        <v>49</v>
      </c>
      <c r="C9" s="27">
        <v>22</v>
      </c>
      <c r="D9" s="27">
        <v>170</v>
      </c>
      <c r="E9" s="27">
        <v>99.4</v>
      </c>
      <c r="F9" s="18">
        <v>95</v>
      </c>
      <c r="G9" s="18">
        <v>94.8</v>
      </c>
      <c r="H9" s="18">
        <v>94</v>
      </c>
      <c r="I9" s="18">
        <v>95</v>
      </c>
      <c r="J9" s="18">
        <v>93.4</v>
      </c>
      <c r="K9" s="18">
        <v>92.5</v>
      </c>
      <c r="L9" s="18">
        <v>91.8</v>
      </c>
      <c r="M9" s="18">
        <v>92</v>
      </c>
      <c r="N9" s="18">
        <v>92</v>
      </c>
      <c r="O9" s="18">
        <v>91</v>
      </c>
      <c r="P9" s="18">
        <v>91</v>
      </c>
      <c r="Q9" s="18">
        <v>90.3</v>
      </c>
      <c r="R9" s="18">
        <v>90.4</v>
      </c>
      <c r="S9" s="18">
        <v>89.7</v>
      </c>
      <c r="T9" s="18">
        <v>87.7</v>
      </c>
      <c r="U9" s="18">
        <v>85.5</v>
      </c>
      <c r="V9" s="18">
        <v>85.5</v>
      </c>
      <c r="W9" s="18">
        <v>85.5</v>
      </c>
      <c r="X9" s="18">
        <v>85.5</v>
      </c>
      <c r="Y9" s="18">
        <v>85.5</v>
      </c>
      <c r="Z9" s="18">
        <v>85.5</v>
      </c>
      <c r="AA9" s="18">
        <v>85</v>
      </c>
      <c r="AB9" s="18">
        <v>85</v>
      </c>
      <c r="AC9" s="18">
        <v>85</v>
      </c>
      <c r="AD9" s="18">
        <v>84.5</v>
      </c>
      <c r="AE9" s="18">
        <v>87.8</v>
      </c>
      <c r="AF9" s="18">
        <v>84</v>
      </c>
      <c r="AG9" s="18">
        <v>84</v>
      </c>
      <c r="AH9" s="18">
        <v>83.7</v>
      </c>
      <c r="AI9" s="18">
        <v>84</v>
      </c>
      <c r="AJ9" s="18">
        <v>83.8</v>
      </c>
      <c r="AK9" s="18">
        <v>83.6</v>
      </c>
      <c r="AL9" s="18">
        <v>83.5</v>
      </c>
      <c r="AM9" s="18"/>
      <c r="AN9" s="18"/>
      <c r="AO9" s="27">
        <v>83.5</v>
      </c>
      <c r="AP9" s="27">
        <v>83.5</v>
      </c>
      <c r="AQ9" s="27">
        <v>83.5</v>
      </c>
      <c r="AR9" s="27">
        <v>83.5</v>
      </c>
      <c r="AS9" s="27">
        <v>83.5</v>
      </c>
      <c r="AT9" s="27">
        <v>83.5</v>
      </c>
      <c r="AU9" s="27">
        <v>83.5</v>
      </c>
      <c r="AV9" s="27">
        <v>83.5</v>
      </c>
      <c r="AW9" s="27">
        <v>83.5</v>
      </c>
      <c r="AX9" s="27">
        <v>83.5</v>
      </c>
      <c r="AY9" s="27">
        <v>83.5</v>
      </c>
      <c r="AZ9" s="27">
        <v>83.5</v>
      </c>
      <c r="BA9" s="27">
        <v>83.5</v>
      </c>
      <c r="BB9" s="27">
        <v>83.5</v>
      </c>
      <c r="BC9" s="27">
        <v>83.5</v>
      </c>
      <c r="BD9" s="27"/>
      <c r="BE9" s="27"/>
      <c r="BF9" s="27"/>
      <c r="BG9" s="27"/>
      <c r="BH9" s="27"/>
      <c r="BI9" s="27"/>
      <c r="BJ9" s="27"/>
      <c r="BK9" s="27">
        <v>83.5</v>
      </c>
      <c r="BL9" s="27">
        <v>83.5</v>
      </c>
      <c r="BM9" s="27">
        <v>83.5</v>
      </c>
      <c r="BN9" s="27">
        <v>83.5</v>
      </c>
      <c r="BO9" s="27">
        <v>83.5</v>
      </c>
      <c r="BP9" s="27">
        <v>83.5</v>
      </c>
      <c r="BQ9" s="27">
        <v>83.5</v>
      </c>
      <c r="BR9" s="27">
        <v>70</v>
      </c>
      <c r="BS9" s="41">
        <f t="shared" si="0"/>
        <v>29.400000000000006</v>
      </c>
      <c r="BT9" s="26">
        <f t="shared" si="1"/>
        <v>15.900000000000006</v>
      </c>
      <c r="BU9" s="41">
        <f t="shared" si="2"/>
        <v>13.5</v>
      </c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3">
        <f t="shared" si="3"/>
        <v>0.5408163265306123</v>
      </c>
      <c r="CQ9" s="29">
        <f>E9</f>
        <v>99.4</v>
      </c>
      <c r="CR9" s="28">
        <f>AK9-AJ9</f>
        <v>-0.20000000000000284</v>
      </c>
      <c r="CS9" s="29" t="s">
        <v>50</v>
      </c>
      <c r="CT9" s="29" t="s">
        <v>182</v>
      </c>
      <c r="CU9" s="29"/>
      <c r="CV9" s="29"/>
      <c r="CW9" s="29"/>
      <c r="CX9" s="29"/>
      <c r="CY9" s="29"/>
      <c r="CZ9" s="29"/>
      <c r="DA9" s="29"/>
      <c r="DB9" s="29"/>
      <c r="DC9" s="29"/>
      <c r="DD9" s="29"/>
      <c r="DE9" s="29"/>
      <c r="DF9" s="30" t="s">
        <v>51</v>
      </c>
      <c r="DG9" s="30" t="s">
        <v>52</v>
      </c>
      <c r="DH9" s="44" t="s">
        <v>53</v>
      </c>
    </row>
    <row r="10" spans="1:112" ht="12.75">
      <c r="A10" s="32">
        <v>7</v>
      </c>
      <c r="B10" s="31" t="s">
        <v>81</v>
      </c>
      <c r="C10" s="27">
        <v>28</v>
      </c>
      <c r="D10" s="27">
        <v>153</v>
      </c>
      <c r="E10" s="27">
        <v>67.5</v>
      </c>
      <c r="F10" s="18">
        <v>67.5</v>
      </c>
      <c r="G10" s="18">
        <v>67.5</v>
      </c>
      <c r="H10" s="18">
        <v>67.5</v>
      </c>
      <c r="I10" s="18">
        <v>67.5</v>
      </c>
      <c r="J10" s="18">
        <v>67.5</v>
      </c>
      <c r="K10" s="18">
        <v>67.5</v>
      </c>
      <c r="L10" s="18">
        <v>67.5</v>
      </c>
      <c r="M10" s="18">
        <v>67.5</v>
      </c>
      <c r="N10" s="18">
        <v>67</v>
      </c>
      <c r="O10" s="18">
        <v>65</v>
      </c>
      <c r="P10" s="18">
        <v>65</v>
      </c>
      <c r="Q10" s="18">
        <v>66</v>
      </c>
      <c r="R10" s="18">
        <v>65</v>
      </c>
      <c r="S10" s="18">
        <v>65</v>
      </c>
      <c r="T10" s="18">
        <v>65</v>
      </c>
      <c r="U10" s="18">
        <v>64</v>
      </c>
      <c r="V10" s="18">
        <v>64</v>
      </c>
      <c r="W10" s="18">
        <v>64</v>
      </c>
      <c r="X10" s="18"/>
      <c r="Y10" s="18"/>
      <c r="Z10" s="18">
        <v>67</v>
      </c>
      <c r="AA10" s="18">
        <f>Z10+1</f>
        <v>68</v>
      </c>
      <c r="AB10" s="18">
        <v>69</v>
      </c>
      <c r="AC10" s="18">
        <v>69</v>
      </c>
      <c r="AD10" s="18">
        <v>69</v>
      </c>
      <c r="AE10" s="18">
        <f>AD10+1</f>
        <v>70</v>
      </c>
      <c r="AF10" s="18">
        <v>70</v>
      </c>
      <c r="AG10" s="18"/>
      <c r="AH10" s="18"/>
      <c r="AI10" s="18"/>
      <c r="AJ10" s="18"/>
      <c r="AK10" s="18"/>
      <c r="AL10" s="18">
        <v>70</v>
      </c>
      <c r="AM10" s="18">
        <v>70</v>
      </c>
      <c r="AN10" s="18">
        <v>68</v>
      </c>
      <c r="AO10" s="27">
        <v>68</v>
      </c>
      <c r="AP10" s="27">
        <v>68</v>
      </c>
      <c r="AQ10" s="27">
        <v>68</v>
      </c>
      <c r="AR10" s="27">
        <v>68</v>
      </c>
      <c r="AS10" s="27">
        <v>68</v>
      </c>
      <c r="AT10" s="27">
        <v>68</v>
      </c>
      <c r="AU10" s="27">
        <v>68</v>
      </c>
      <c r="AV10" s="27">
        <v>68</v>
      </c>
      <c r="AW10" s="27">
        <v>68</v>
      </c>
      <c r="AX10" s="27">
        <v>68</v>
      </c>
      <c r="AY10" s="27">
        <v>68</v>
      </c>
      <c r="AZ10" s="27">
        <v>68</v>
      </c>
      <c r="BA10" s="27">
        <v>68</v>
      </c>
      <c r="BB10" s="27">
        <v>68</v>
      </c>
      <c r="BC10" s="27">
        <v>68</v>
      </c>
      <c r="BD10" s="27"/>
      <c r="BE10" s="27"/>
      <c r="BF10" s="27"/>
      <c r="BG10" s="27"/>
      <c r="BH10" s="27"/>
      <c r="BI10" s="27"/>
      <c r="BJ10" s="27"/>
      <c r="BK10" s="27">
        <v>68</v>
      </c>
      <c r="BL10" s="27">
        <v>68</v>
      </c>
      <c r="BM10" s="54">
        <v>70</v>
      </c>
      <c r="BN10" s="27">
        <v>70</v>
      </c>
      <c r="BO10" s="27">
        <v>70</v>
      </c>
      <c r="BP10" s="27">
        <v>70</v>
      </c>
      <c r="BQ10" s="27">
        <v>70</v>
      </c>
      <c r="BR10" s="27">
        <v>55</v>
      </c>
      <c r="BS10" s="41">
        <f t="shared" si="0"/>
        <v>12.5</v>
      </c>
      <c r="BT10" s="26">
        <f t="shared" si="1"/>
        <v>-2.5</v>
      </c>
      <c r="BU10" s="41">
        <f t="shared" si="2"/>
        <v>15</v>
      </c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3">
        <f t="shared" si="3"/>
        <v>-0.2</v>
      </c>
      <c r="CQ10" s="29"/>
      <c r="CR10" s="28"/>
      <c r="CS10" s="29" t="s">
        <v>82</v>
      </c>
      <c r="CT10" s="29" t="s">
        <v>152</v>
      </c>
      <c r="CU10" s="29"/>
      <c r="CV10" s="29"/>
      <c r="CW10" s="29"/>
      <c r="CX10" s="29"/>
      <c r="CY10" s="29"/>
      <c r="CZ10" s="29"/>
      <c r="DA10" s="29"/>
      <c r="DB10" s="29"/>
      <c r="DC10" s="29"/>
      <c r="DD10" s="29"/>
      <c r="DE10" s="29"/>
      <c r="DF10" s="30"/>
      <c r="DG10" s="30" t="s">
        <v>83</v>
      </c>
      <c r="DH10" s="44">
        <v>40304</v>
      </c>
    </row>
    <row r="11" spans="1:112" ht="12.75">
      <c r="A11" s="32">
        <v>8</v>
      </c>
      <c r="B11" s="31" t="s">
        <v>194</v>
      </c>
      <c r="C11" s="27">
        <v>25</v>
      </c>
      <c r="D11" s="27">
        <v>165</v>
      </c>
      <c r="E11" s="27">
        <v>70</v>
      </c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>
        <v>70</v>
      </c>
      <c r="AB11" s="18">
        <v>70</v>
      </c>
      <c r="AC11" s="18">
        <v>71</v>
      </c>
      <c r="AD11" s="18">
        <v>69</v>
      </c>
      <c r="AE11" s="18">
        <v>69</v>
      </c>
      <c r="AF11" s="18">
        <v>68.5</v>
      </c>
      <c r="AG11" s="18"/>
      <c r="AH11" s="18"/>
      <c r="AI11" s="18"/>
      <c r="AJ11" s="18"/>
      <c r="AK11" s="18"/>
      <c r="AL11" s="18"/>
      <c r="AM11" s="18"/>
      <c r="AN11" s="18"/>
      <c r="AO11" s="27">
        <v>68.5</v>
      </c>
      <c r="AP11" s="27">
        <v>68.5</v>
      </c>
      <c r="AQ11" s="27">
        <v>68.5</v>
      </c>
      <c r="AR11" s="27">
        <v>68.5</v>
      </c>
      <c r="AS11" s="27">
        <v>68.5</v>
      </c>
      <c r="AT11" s="27">
        <v>68.5</v>
      </c>
      <c r="AU11" s="27">
        <v>68.5</v>
      </c>
      <c r="AV11" s="27">
        <v>68.5</v>
      </c>
      <c r="AW11" s="27">
        <v>68.5</v>
      </c>
      <c r="AX11" s="27">
        <v>68.5</v>
      </c>
      <c r="AY11" s="27">
        <v>68.5</v>
      </c>
      <c r="AZ11" s="27">
        <v>68.5</v>
      </c>
      <c r="BA11" s="27">
        <v>68.5</v>
      </c>
      <c r="BB11" s="27">
        <v>68.5</v>
      </c>
      <c r="BC11" s="27">
        <v>68.5</v>
      </c>
      <c r="BD11" s="27"/>
      <c r="BE11" s="27"/>
      <c r="BF11" s="27"/>
      <c r="BG11" s="27"/>
      <c r="BH11" s="27"/>
      <c r="BI11" s="27"/>
      <c r="BJ11" s="27"/>
      <c r="BK11" s="27">
        <v>68.5</v>
      </c>
      <c r="BL11" s="27">
        <v>68.5</v>
      </c>
      <c r="BM11" s="27">
        <v>68.5</v>
      </c>
      <c r="BN11" s="27">
        <v>68.5</v>
      </c>
      <c r="BO11" s="27">
        <v>68.5</v>
      </c>
      <c r="BP11" s="27">
        <v>68.5</v>
      </c>
      <c r="BQ11" s="27">
        <v>68.5</v>
      </c>
      <c r="BR11" s="27">
        <v>57</v>
      </c>
      <c r="BS11" s="41">
        <f t="shared" si="0"/>
        <v>13</v>
      </c>
      <c r="BT11" s="26">
        <f t="shared" si="1"/>
        <v>1.5</v>
      </c>
      <c r="BU11" s="41">
        <f t="shared" si="2"/>
        <v>11.5</v>
      </c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3">
        <f t="shared" si="3"/>
        <v>0.11538461538461539</v>
      </c>
      <c r="CQ11" s="29"/>
      <c r="CR11" s="28"/>
      <c r="CS11" s="29" t="s">
        <v>203</v>
      </c>
      <c r="CT11" s="29" t="s">
        <v>214</v>
      </c>
      <c r="CU11" s="29"/>
      <c r="CV11" s="29"/>
      <c r="CW11" s="29"/>
      <c r="CX11" s="29"/>
      <c r="CY11" s="29"/>
      <c r="CZ11" s="29"/>
      <c r="DA11" s="29"/>
      <c r="DB11" s="29"/>
      <c r="DC11" s="29"/>
      <c r="DD11" s="29"/>
      <c r="DE11" s="29"/>
      <c r="DF11" s="30" t="s">
        <v>195</v>
      </c>
      <c r="DG11" s="30" t="s">
        <v>196</v>
      </c>
      <c r="DH11" s="44">
        <v>40415</v>
      </c>
    </row>
    <row r="12" spans="1:112" ht="12.75">
      <c r="A12" s="32">
        <v>9</v>
      </c>
      <c r="B12" s="31" t="s">
        <v>282</v>
      </c>
      <c r="C12" s="27">
        <v>27</v>
      </c>
      <c r="D12" s="27">
        <v>177</v>
      </c>
      <c r="E12" s="27">
        <v>96</v>
      </c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27"/>
      <c r="AP12" s="27"/>
      <c r="AQ12" s="27"/>
      <c r="AR12" s="27"/>
      <c r="AS12" s="27"/>
      <c r="AT12" s="27"/>
      <c r="AU12" s="27"/>
      <c r="AV12" s="27">
        <v>96</v>
      </c>
      <c r="AW12" s="27">
        <v>96</v>
      </c>
      <c r="AX12" s="46">
        <v>96</v>
      </c>
      <c r="AY12" s="27">
        <v>96</v>
      </c>
      <c r="AZ12" s="46">
        <v>95.5</v>
      </c>
      <c r="BA12" s="27">
        <v>95.5</v>
      </c>
      <c r="BB12" s="27">
        <v>95.5</v>
      </c>
      <c r="BC12" s="27">
        <v>95.5</v>
      </c>
      <c r="BD12" s="27"/>
      <c r="BE12" s="27"/>
      <c r="BF12" s="27"/>
      <c r="BG12" s="27"/>
      <c r="BH12" s="27"/>
      <c r="BI12" s="27"/>
      <c r="BJ12" s="27"/>
      <c r="BK12" s="27">
        <v>95.5</v>
      </c>
      <c r="BL12" s="27">
        <v>95.5</v>
      </c>
      <c r="BM12" s="27">
        <v>95.5</v>
      </c>
      <c r="BN12" s="27">
        <v>95.5</v>
      </c>
      <c r="BO12" s="27">
        <v>95.5</v>
      </c>
      <c r="BP12" s="27">
        <v>95.5</v>
      </c>
      <c r="BQ12" s="27">
        <v>95.5</v>
      </c>
      <c r="BR12" s="27">
        <v>85</v>
      </c>
      <c r="BS12" s="41">
        <f t="shared" si="0"/>
        <v>11</v>
      </c>
      <c r="BT12" s="26">
        <f t="shared" si="1"/>
        <v>0.5</v>
      </c>
      <c r="BU12" s="41">
        <f t="shared" si="2"/>
        <v>10.5</v>
      </c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3">
        <f t="shared" si="3"/>
        <v>0.045454545454545456</v>
      </c>
      <c r="CQ12" s="29"/>
      <c r="CR12" s="28"/>
      <c r="CS12" s="29" t="s">
        <v>283</v>
      </c>
      <c r="CT12" s="29" t="s">
        <v>291</v>
      </c>
      <c r="CU12" s="29"/>
      <c r="CV12" s="29"/>
      <c r="CW12" s="29"/>
      <c r="CX12" s="29"/>
      <c r="CY12" s="29"/>
      <c r="CZ12" s="29"/>
      <c r="DA12" s="29"/>
      <c r="DB12" s="29"/>
      <c r="DC12" s="29"/>
      <c r="DD12" s="29"/>
      <c r="DE12" s="29"/>
      <c r="DF12" s="30" t="s">
        <v>285</v>
      </c>
      <c r="DG12" s="30" t="s">
        <v>284</v>
      </c>
      <c r="DH12" s="44">
        <v>40602</v>
      </c>
    </row>
    <row r="13" spans="1:112" ht="12.75">
      <c r="A13" s="32">
        <v>10</v>
      </c>
      <c r="B13" s="31" t="s">
        <v>349</v>
      </c>
      <c r="C13" s="27">
        <v>30</v>
      </c>
      <c r="D13" s="27">
        <v>168</v>
      </c>
      <c r="E13" s="27">
        <v>77</v>
      </c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27"/>
      <c r="AP13" s="27"/>
      <c r="AQ13" s="27"/>
      <c r="AR13" s="27"/>
      <c r="AS13" s="27"/>
      <c r="AT13" s="27"/>
      <c r="AU13" s="27"/>
      <c r="AV13" s="27"/>
      <c r="AW13" s="27"/>
      <c r="AX13" s="46"/>
      <c r="AY13" s="27"/>
      <c r="AZ13" s="46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58">
        <v>77</v>
      </c>
      <c r="BL13" s="27">
        <v>77</v>
      </c>
      <c r="BM13" s="27">
        <v>77</v>
      </c>
      <c r="BN13" s="27">
        <v>77</v>
      </c>
      <c r="BO13" s="27">
        <v>77</v>
      </c>
      <c r="BP13" s="27">
        <v>77</v>
      </c>
      <c r="BQ13" s="27">
        <v>77</v>
      </c>
      <c r="BR13" s="27">
        <v>60</v>
      </c>
      <c r="BS13" s="41">
        <f>E13-BR13</f>
        <v>17</v>
      </c>
      <c r="BT13" s="26">
        <f t="shared" si="1"/>
        <v>0</v>
      </c>
      <c r="BU13" s="41">
        <f t="shared" si="2"/>
        <v>17</v>
      </c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3">
        <f>BT13/BS13</f>
        <v>0</v>
      </c>
      <c r="CQ13" s="29"/>
      <c r="CR13" s="28"/>
      <c r="CS13" s="29" t="s">
        <v>342</v>
      </c>
      <c r="CT13" s="29" t="s">
        <v>342</v>
      </c>
      <c r="CU13" s="29"/>
      <c r="CV13" s="29"/>
      <c r="CW13" s="29"/>
      <c r="CX13" s="29"/>
      <c r="CY13" s="29"/>
      <c r="CZ13" s="29"/>
      <c r="DA13" s="29"/>
      <c r="DB13" s="29"/>
      <c r="DC13" s="29"/>
      <c r="DD13" s="29"/>
      <c r="DE13" s="29"/>
      <c r="DF13" s="30" t="s">
        <v>343</v>
      </c>
      <c r="DG13" s="30" t="s">
        <v>344</v>
      </c>
      <c r="DH13" s="44">
        <v>40700</v>
      </c>
    </row>
    <row r="14" spans="1:112" ht="12.75">
      <c r="A14" s="32">
        <v>11</v>
      </c>
      <c r="B14" s="31" t="s">
        <v>345</v>
      </c>
      <c r="C14" s="27">
        <v>32</v>
      </c>
      <c r="D14" s="27">
        <v>167</v>
      </c>
      <c r="E14" s="27">
        <v>75</v>
      </c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27"/>
      <c r="AP14" s="27"/>
      <c r="AQ14" s="27"/>
      <c r="AR14" s="27"/>
      <c r="AS14" s="27"/>
      <c r="AT14" s="27"/>
      <c r="AU14" s="27"/>
      <c r="AV14" s="27"/>
      <c r="AW14" s="27"/>
      <c r="AX14" s="46"/>
      <c r="AY14" s="27"/>
      <c r="AZ14" s="46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46">
        <v>73</v>
      </c>
      <c r="BL14" s="27">
        <v>73</v>
      </c>
      <c r="BM14" s="27">
        <v>73</v>
      </c>
      <c r="BN14" s="27">
        <v>73</v>
      </c>
      <c r="BO14" s="27">
        <v>73</v>
      </c>
      <c r="BP14" s="27">
        <v>73</v>
      </c>
      <c r="BQ14" s="27">
        <v>73</v>
      </c>
      <c r="BR14" s="27">
        <v>59</v>
      </c>
      <c r="BS14" s="41">
        <f>E14-BR14</f>
        <v>16</v>
      </c>
      <c r="BT14" s="26">
        <f t="shared" si="1"/>
        <v>2</v>
      </c>
      <c r="BU14" s="41">
        <f t="shared" si="2"/>
        <v>14</v>
      </c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3">
        <f>BT14/BS14</f>
        <v>0.125</v>
      </c>
      <c r="CQ14" s="29"/>
      <c r="CR14" s="28"/>
      <c r="CS14" s="29" t="s">
        <v>346</v>
      </c>
      <c r="CT14" s="29" t="s">
        <v>346</v>
      </c>
      <c r="CU14" s="29"/>
      <c r="CV14" s="29"/>
      <c r="CW14" s="29"/>
      <c r="CX14" s="29"/>
      <c r="CY14" s="29"/>
      <c r="CZ14" s="29"/>
      <c r="DA14" s="29"/>
      <c r="DB14" s="29"/>
      <c r="DC14" s="29"/>
      <c r="DD14" s="29"/>
      <c r="DE14" s="29"/>
      <c r="DF14" s="30" t="s">
        <v>347</v>
      </c>
      <c r="DG14" s="30" t="s">
        <v>348</v>
      </c>
      <c r="DH14" s="44">
        <v>40697</v>
      </c>
    </row>
    <row r="15" spans="1:112" ht="12.75">
      <c r="A15" s="32">
        <v>12</v>
      </c>
      <c r="B15" s="31" t="s">
        <v>369</v>
      </c>
      <c r="C15" s="27">
        <v>40</v>
      </c>
      <c r="D15" s="27">
        <v>170</v>
      </c>
      <c r="E15" s="27">
        <v>95</v>
      </c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27"/>
      <c r="AP15" s="27"/>
      <c r="AQ15" s="27"/>
      <c r="AR15" s="27"/>
      <c r="AS15" s="27"/>
      <c r="AT15" s="27"/>
      <c r="AU15" s="27"/>
      <c r="AV15" s="27"/>
      <c r="AW15" s="27"/>
      <c r="AX15" s="46"/>
      <c r="AY15" s="27"/>
      <c r="AZ15" s="46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46"/>
      <c r="BL15" s="27"/>
      <c r="BM15" s="27"/>
      <c r="BN15" s="27"/>
      <c r="BO15" s="27">
        <v>95</v>
      </c>
      <c r="BP15" s="46">
        <v>90</v>
      </c>
      <c r="BQ15" s="46">
        <v>89</v>
      </c>
      <c r="BR15" s="27">
        <v>65</v>
      </c>
      <c r="BS15" s="41">
        <f>E15-BR15</f>
        <v>30</v>
      </c>
      <c r="BT15" s="26">
        <f t="shared" si="1"/>
        <v>6</v>
      </c>
      <c r="BU15" s="41">
        <f t="shared" si="2"/>
        <v>24</v>
      </c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3">
        <f>BT15/BS15</f>
        <v>0.2</v>
      </c>
      <c r="CQ15" s="29"/>
      <c r="CR15" s="28"/>
      <c r="CS15" s="29"/>
      <c r="CT15" s="29"/>
      <c r="CU15" s="29"/>
      <c r="CV15" s="29"/>
      <c r="CW15" s="29"/>
      <c r="CX15" s="29"/>
      <c r="CY15" s="29"/>
      <c r="CZ15" s="29"/>
      <c r="DA15" s="29"/>
      <c r="DB15" s="29"/>
      <c r="DC15" s="29"/>
      <c r="DD15" s="29"/>
      <c r="DE15" s="29"/>
      <c r="DF15" s="30" t="s">
        <v>370</v>
      </c>
      <c r="DG15" s="30" t="s">
        <v>371</v>
      </c>
      <c r="DH15" s="44">
        <v>40731</v>
      </c>
    </row>
    <row r="16" spans="1:112" ht="18.75">
      <c r="A16" s="66" t="s">
        <v>253</v>
      </c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7"/>
      <c r="AV16" s="67"/>
      <c r="AW16" s="67"/>
      <c r="AX16" s="67"/>
      <c r="AY16" s="67"/>
      <c r="AZ16" s="67"/>
      <c r="BA16" s="67"/>
      <c r="BB16" s="67"/>
      <c r="BC16" s="67"/>
      <c r="BD16" s="67"/>
      <c r="BE16" s="67"/>
      <c r="BF16" s="67"/>
      <c r="BG16" s="67"/>
      <c r="BH16" s="67"/>
      <c r="BI16" s="67"/>
      <c r="BJ16" s="67"/>
      <c r="BK16" s="67"/>
      <c r="BL16" s="67"/>
      <c r="BM16" s="67"/>
      <c r="BN16" s="67"/>
      <c r="BO16" s="67"/>
      <c r="BP16" s="67"/>
      <c r="BQ16" s="67"/>
      <c r="BR16" s="67"/>
      <c r="BS16" s="67"/>
      <c r="BT16" s="67"/>
      <c r="BU16" s="67"/>
      <c r="BV16" s="67"/>
      <c r="BW16" s="67"/>
      <c r="BX16" s="67"/>
      <c r="BY16" s="67"/>
      <c r="BZ16" s="67"/>
      <c r="CA16" s="67"/>
      <c r="CB16" s="67"/>
      <c r="CC16" s="67"/>
      <c r="CD16" s="67"/>
      <c r="CE16" s="67"/>
      <c r="CF16" s="67"/>
      <c r="CG16" s="67"/>
      <c r="CH16" s="67"/>
      <c r="CI16" s="67"/>
      <c r="CJ16" s="67"/>
      <c r="CK16" s="67"/>
      <c r="CL16" s="67"/>
      <c r="CM16" s="67"/>
      <c r="CN16" s="67"/>
      <c r="CO16" s="67"/>
      <c r="CP16" s="67"/>
      <c r="CQ16" s="67"/>
      <c r="CR16" s="67"/>
      <c r="CS16" s="67"/>
      <c r="CT16" s="67"/>
      <c r="CU16" s="67"/>
      <c r="CV16" s="67"/>
      <c r="CW16" s="67"/>
      <c r="CX16" s="67"/>
      <c r="CY16" s="67"/>
      <c r="CZ16" s="67"/>
      <c r="DA16" s="67"/>
      <c r="DB16" s="67"/>
      <c r="DC16" s="67"/>
      <c r="DD16" s="67"/>
      <c r="DE16" s="67"/>
      <c r="DF16" s="67"/>
      <c r="DG16" s="67"/>
      <c r="DH16" s="68"/>
    </row>
    <row r="17" spans="1:112" ht="15.75" customHeight="1">
      <c r="A17" s="61">
        <v>13</v>
      </c>
      <c r="B17" s="55" t="s">
        <v>325</v>
      </c>
      <c r="C17" s="49">
        <v>22</v>
      </c>
      <c r="D17" s="49">
        <v>176</v>
      </c>
      <c r="E17" s="49">
        <v>64</v>
      </c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6">
        <v>62</v>
      </c>
      <c r="BI17" s="49"/>
      <c r="BJ17" s="49"/>
      <c r="BK17" s="46">
        <v>62</v>
      </c>
      <c r="BL17" s="46">
        <v>60</v>
      </c>
      <c r="BM17" s="27">
        <v>60</v>
      </c>
      <c r="BN17" s="27">
        <v>60</v>
      </c>
      <c r="BO17" s="27">
        <v>60</v>
      </c>
      <c r="BP17" s="27">
        <v>60</v>
      </c>
      <c r="BQ17" s="46">
        <v>59</v>
      </c>
      <c r="BR17" s="49">
        <v>55</v>
      </c>
      <c r="BS17" s="41">
        <f aca="true" t="shared" si="4" ref="BS17:BS28">E17-BR17</f>
        <v>9</v>
      </c>
      <c r="BT17" s="26">
        <f>E17-BQ17</f>
        <v>5</v>
      </c>
      <c r="BU17" s="41">
        <f>BQ17-BR17</f>
        <v>4</v>
      </c>
      <c r="BV17" s="57"/>
      <c r="BW17" s="57"/>
      <c r="BX17" s="57"/>
      <c r="BY17" s="57"/>
      <c r="BZ17" s="57"/>
      <c r="CA17" s="57"/>
      <c r="CB17" s="57"/>
      <c r="CC17" s="57"/>
      <c r="CD17" s="57"/>
      <c r="CE17" s="57"/>
      <c r="CF17" s="57"/>
      <c r="CG17" s="57"/>
      <c r="CH17" s="57"/>
      <c r="CI17" s="57"/>
      <c r="CJ17" s="57"/>
      <c r="CK17" s="57"/>
      <c r="CL17" s="57"/>
      <c r="CM17" s="57"/>
      <c r="CN17" s="57"/>
      <c r="CO17" s="57"/>
      <c r="CP17" s="43">
        <f>BT17/BS17</f>
        <v>0.5555555555555556</v>
      </c>
      <c r="CQ17" s="56"/>
      <c r="CR17" s="56"/>
      <c r="CS17" s="62" t="s">
        <v>326</v>
      </c>
      <c r="CT17" s="62" t="s">
        <v>375</v>
      </c>
      <c r="CU17" s="62"/>
      <c r="CV17" s="62"/>
      <c r="CW17" s="62"/>
      <c r="CX17" s="62"/>
      <c r="CY17" s="62"/>
      <c r="CZ17" s="62"/>
      <c r="DA17" s="62"/>
      <c r="DB17" s="62"/>
      <c r="DC17" s="62"/>
      <c r="DD17" s="62"/>
      <c r="DE17" s="62"/>
      <c r="DF17" s="62" t="s">
        <v>328</v>
      </c>
      <c r="DG17" s="62" t="s">
        <v>327</v>
      </c>
      <c r="DH17" s="62" t="s">
        <v>324</v>
      </c>
    </row>
    <row r="18" spans="1:112" ht="12.75">
      <c r="A18" s="32">
        <v>14</v>
      </c>
      <c r="B18" s="31" t="s">
        <v>148</v>
      </c>
      <c r="C18" s="27">
        <v>21</v>
      </c>
      <c r="D18" s="27">
        <v>164</v>
      </c>
      <c r="E18" s="27">
        <v>62.1</v>
      </c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>
        <v>62.1</v>
      </c>
      <c r="Q18" s="18">
        <v>61.1</v>
      </c>
      <c r="R18" s="18"/>
      <c r="S18" s="18">
        <v>60.4</v>
      </c>
      <c r="T18" s="18">
        <v>60.4</v>
      </c>
      <c r="U18" s="18">
        <v>60.4</v>
      </c>
      <c r="V18" s="18">
        <v>60.7</v>
      </c>
      <c r="W18" s="18">
        <v>60.7</v>
      </c>
      <c r="X18" s="18">
        <v>60.07</v>
      </c>
      <c r="Y18" s="18">
        <v>60.7</v>
      </c>
      <c r="Z18" s="18">
        <v>60.7</v>
      </c>
      <c r="AA18" s="18">
        <f>V18+1</f>
        <v>61.7</v>
      </c>
      <c r="AB18" s="18">
        <v>61.7</v>
      </c>
      <c r="AC18" s="18">
        <v>62.7</v>
      </c>
      <c r="AD18" s="18">
        <f>62.7+1</f>
        <v>63.7</v>
      </c>
      <c r="AE18" s="18">
        <f>63.7+1</f>
        <v>64.7</v>
      </c>
      <c r="AF18" s="18"/>
      <c r="AG18" s="18"/>
      <c r="AH18" s="18"/>
      <c r="AI18" s="18"/>
      <c r="AJ18" s="18"/>
      <c r="AK18" s="18"/>
      <c r="AL18" s="18"/>
      <c r="AM18" s="18"/>
      <c r="AN18" s="18"/>
      <c r="AO18" s="27">
        <v>64.7</v>
      </c>
      <c r="AP18" s="27">
        <v>64.7</v>
      </c>
      <c r="AQ18" s="27">
        <v>64.7</v>
      </c>
      <c r="AR18" s="27">
        <v>64.7</v>
      </c>
      <c r="AS18" s="27">
        <v>64.7</v>
      </c>
      <c r="AT18" s="27">
        <v>64.7</v>
      </c>
      <c r="AU18" s="27">
        <v>64.7</v>
      </c>
      <c r="AV18" s="27">
        <v>64.7</v>
      </c>
      <c r="AW18" s="27">
        <v>64.7</v>
      </c>
      <c r="AX18" s="27">
        <v>64.7</v>
      </c>
      <c r="AY18" s="27">
        <v>64.7</v>
      </c>
      <c r="AZ18" s="27">
        <v>64.7</v>
      </c>
      <c r="BA18" s="27">
        <v>64.7</v>
      </c>
      <c r="BB18" s="27">
        <v>64.7</v>
      </c>
      <c r="BC18" s="27">
        <v>64.7</v>
      </c>
      <c r="BD18" s="27"/>
      <c r="BE18" s="27"/>
      <c r="BF18" s="27"/>
      <c r="BG18" s="27"/>
      <c r="BH18" s="27"/>
      <c r="BI18" s="27"/>
      <c r="BJ18" s="27"/>
      <c r="BK18" s="27">
        <v>64.7</v>
      </c>
      <c r="BL18" s="27">
        <v>64.7</v>
      </c>
      <c r="BM18" s="27">
        <v>64.7</v>
      </c>
      <c r="BN18" s="27">
        <v>64.7</v>
      </c>
      <c r="BO18" s="27">
        <v>64.7</v>
      </c>
      <c r="BP18" s="27">
        <v>64.7</v>
      </c>
      <c r="BQ18" s="27">
        <v>64.7</v>
      </c>
      <c r="BR18" s="27">
        <v>55</v>
      </c>
      <c r="BS18" s="41">
        <f t="shared" si="4"/>
        <v>7.100000000000001</v>
      </c>
      <c r="BT18" s="26">
        <f aca="true" t="shared" si="5" ref="BT18:BT28">E18-BQ18</f>
        <v>-2.6000000000000014</v>
      </c>
      <c r="BU18" s="41">
        <f aca="true" t="shared" si="6" ref="BU18:BU28">BQ18-BR18</f>
        <v>9.700000000000003</v>
      </c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3">
        <f aca="true" t="shared" si="7" ref="CP18:CP25">BT18/BS18</f>
        <v>-0.36619718309859167</v>
      </c>
      <c r="CQ18" s="29"/>
      <c r="CR18" s="28"/>
      <c r="CS18" s="29" t="s">
        <v>175</v>
      </c>
      <c r="CT18" s="29" t="s">
        <v>164</v>
      </c>
      <c r="CU18" s="29"/>
      <c r="CV18" s="29"/>
      <c r="CW18" s="29"/>
      <c r="CX18" s="29"/>
      <c r="CY18" s="29"/>
      <c r="CZ18" s="29"/>
      <c r="DA18" s="29"/>
      <c r="DB18" s="29"/>
      <c r="DC18" s="29"/>
      <c r="DD18" s="29"/>
      <c r="DE18" s="29"/>
      <c r="DF18" s="30" t="s">
        <v>149</v>
      </c>
      <c r="DG18" s="30" t="s">
        <v>150</v>
      </c>
      <c r="DH18" s="44">
        <v>40337</v>
      </c>
    </row>
    <row r="19" spans="1:112" ht="12.75">
      <c r="A19" s="61">
        <v>15</v>
      </c>
      <c r="B19" s="31" t="s">
        <v>168</v>
      </c>
      <c r="C19" s="27">
        <v>23</v>
      </c>
      <c r="D19" s="27">
        <v>165</v>
      </c>
      <c r="E19" s="27">
        <v>64</v>
      </c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>
        <v>64</v>
      </c>
      <c r="V19" s="18">
        <v>64</v>
      </c>
      <c r="W19" s="18">
        <v>64</v>
      </c>
      <c r="X19" s="18">
        <v>62.6</v>
      </c>
      <c r="Y19" s="18">
        <v>62.6</v>
      </c>
      <c r="Z19" s="18">
        <v>62.6</v>
      </c>
      <c r="AA19" s="18">
        <f>X19+1</f>
        <v>63.6</v>
      </c>
      <c r="AB19" s="18">
        <v>63.6</v>
      </c>
      <c r="AC19" s="18">
        <v>64</v>
      </c>
      <c r="AD19" s="18">
        <f>64+1</f>
        <v>65</v>
      </c>
      <c r="AE19" s="18">
        <f>65+1</f>
        <v>66</v>
      </c>
      <c r="AF19" s="18"/>
      <c r="AG19" s="18"/>
      <c r="AH19" s="18"/>
      <c r="AI19" s="18"/>
      <c r="AJ19" s="18"/>
      <c r="AK19" s="18"/>
      <c r="AL19" s="18"/>
      <c r="AM19" s="18"/>
      <c r="AN19" s="18"/>
      <c r="AO19" s="27">
        <f aca="true" t="shared" si="8" ref="AO19:AV19">65+1</f>
        <v>66</v>
      </c>
      <c r="AP19" s="27">
        <f t="shared" si="8"/>
        <v>66</v>
      </c>
      <c r="AQ19" s="27">
        <f t="shared" si="8"/>
        <v>66</v>
      </c>
      <c r="AR19" s="27">
        <f t="shared" si="8"/>
        <v>66</v>
      </c>
      <c r="AS19" s="27">
        <f t="shared" si="8"/>
        <v>66</v>
      </c>
      <c r="AT19" s="27">
        <f t="shared" si="8"/>
        <v>66</v>
      </c>
      <c r="AU19" s="27">
        <f t="shared" si="8"/>
        <v>66</v>
      </c>
      <c r="AV19" s="27">
        <f t="shared" si="8"/>
        <v>66</v>
      </c>
      <c r="AW19" s="27">
        <v>66</v>
      </c>
      <c r="AX19" s="27">
        <v>66</v>
      </c>
      <c r="AY19" s="27">
        <v>66</v>
      </c>
      <c r="AZ19" s="27">
        <v>66</v>
      </c>
      <c r="BA19" s="27">
        <v>66</v>
      </c>
      <c r="BB19" s="27">
        <v>66</v>
      </c>
      <c r="BC19" s="27">
        <v>66</v>
      </c>
      <c r="BD19" s="27"/>
      <c r="BE19" s="27"/>
      <c r="BF19" s="27"/>
      <c r="BG19" s="27"/>
      <c r="BH19" s="27"/>
      <c r="BI19" s="27"/>
      <c r="BJ19" s="27"/>
      <c r="BK19" s="27">
        <v>66</v>
      </c>
      <c r="BL19" s="27">
        <v>66</v>
      </c>
      <c r="BM19" s="27">
        <v>66</v>
      </c>
      <c r="BN19" s="27">
        <v>66</v>
      </c>
      <c r="BO19" s="27">
        <v>66</v>
      </c>
      <c r="BP19" s="27">
        <v>66</v>
      </c>
      <c r="BQ19" s="27">
        <v>66</v>
      </c>
      <c r="BR19" s="27">
        <v>57</v>
      </c>
      <c r="BS19" s="41">
        <f t="shared" si="4"/>
        <v>7</v>
      </c>
      <c r="BT19" s="26">
        <f t="shared" si="5"/>
        <v>-2</v>
      </c>
      <c r="BU19" s="41">
        <f t="shared" si="6"/>
        <v>9</v>
      </c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3">
        <f t="shared" si="7"/>
        <v>-0.2857142857142857</v>
      </c>
      <c r="CQ19" s="29"/>
      <c r="CR19" s="28"/>
      <c r="CS19" s="29" t="s">
        <v>171</v>
      </c>
      <c r="CT19" s="29" t="s">
        <v>171</v>
      </c>
      <c r="CU19" s="29"/>
      <c r="CV19" s="29"/>
      <c r="CW19" s="29"/>
      <c r="CX19" s="29"/>
      <c r="CY19" s="29"/>
      <c r="CZ19" s="29"/>
      <c r="DA19" s="29"/>
      <c r="DB19" s="29"/>
      <c r="DC19" s="29"/>
      <c r="DD19" s="29"/>
      <c r="DE19" s="29"/>
      <c r="DF19" s="30" t="s">
        <v>169</v>
      </c>
      <c r="DG19" s="30" t="s">
        <v>170</v>
      </c>
      <c r="DH19" s="44">
        <v>40371</v>
      </c>
    </row>
    <row r="20" spans="1:112" ht="12.75">
      <c r="A20" s="32">
        <v>16</v>
      </c>
      <c r="B20" s="31" t="s">
        <v>136</v>
      </c>
      <c r="C20" s="27">
        <v>36</v>
      </c>
      <c r="D20" s="27">
        <v>163</v>
      </c>
      <c r="E20" s="27">
        <v>65</v>
      </c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>
        <v>65</v>
      </c>
      <c r="R20" s="18">
        <v>63</v>
      </c>
      <c r="S20" s="18">
        <v>63</v>
      </c>
      <c r="T20" s="18">
        <v>63</v>
      </c>
      <c r="U20" s="18">
        <v>61.5</v>
      </c>
      <c r="V20" s="18">
        <v>62.5</v>
      </c>
      <c r="W20" s="18">
        <v>62.5</v>
      </c>
      <c r="X20" s="18">
        <v>62.5</v>
      </c>
      <c r="Y20" s="18">
        <v>62.5</v>
      </c>
      <c r="Z20" s="18">
        <v>62.5</v>
      </c>
      <c r="AA20" s="18">
        <f>V20+1</f>
        <v>63.5</v>
      </c>
      <c r="AB20" s="18">
        <v>63.5</v>
      </c>
      <c r="AC20" s="18">
        <v>64.5</v>
      </c>
      <c r="AD20" s="18">
        <f>AC20+1</f>
        <v>65.5</v>
      </c>
      <c r="AE20" s="18">
        <f>AD20+1</f>
        <v>66.5</v>
      </c>
      <c r="AF20" s="18"/>
      <c r="AG20" s="18"/>
      <c r="AH20" s="18"/>
      <c r="AI20" s="18"/>
      <c r="AJ20" s="18"/>
      <c r="AK20" s="18"/>
      <c r="AL20" s="18"/>
      <c r="AM20" s="18"/>
      <c r="AN20" s="18"/>
      <c r="AO20" s="27">
        <v>66.5</v>
      </c>
      <c r="AP20" s="27">
        <v>66.5</v>
      </c>
      <c r="AQ20" s="27">
        <v>66.5</v>
      </c>
      <c r="AR20" s="27">
        <v>66.5</v>
      </c>
      <c r="AS20" s="27">
        <v>66.5</v>
      </c>
      <c r="AT20" s="27">
        <v>66.5</v>
      </c>
      <c r="AU20" s="27">
        <v>66.5</v>
      </c>
      <c r="AV20" s="27">
        <v>66.5</v>
      </c>
      <c r="AW20" s="27">
        <v>66.5</v>
      </c>
      <c r="AX20" s="27">
        <v>66.5</v>
      </c>
      <c r="AY20" s="27">
        <v>66.5</v>
      </c>
      <c r="AZ20" s="27">
        <v>66.5</v>
      </c>
      <c r="BA20" s="27">
        <v>66.5</v>
      </c>
      <c r="BB20" s="27">
        <v>66.5</v>
      </c>
      <c r="BC20" s="27">
        <v>66.5</v>
      </c>
      <c r="BD20" s="27"/>
      <c r="BE20" s="27"/>
      <c r="BF20" s="27"/>
      <c r="BG20" s="27"/>
      <c r="BH20" s="27"/>
      <c r="BI20" s="27"/>
      <c r="BJ20" s="27"/>
      <c r="BK20" s="27">
        <v>66.5</v>
      </c>
      <c r="BL20" s="27">
        <v>66.5</v>
      </c>
      <c r="BM20" s="27">
        <v>66.5</v>
      </c>
      <c r="BN20" s="27">
        <v>66.5</v>
      </c>
      <c r="BO20" s="27">
        <v>66.5</v>
      </c>
      <c r="BP20" s="27">
        <v>66.5</v>
      </c>
      <c r="BQ20" s="27">
        <v>66.5</v>
      </c>
      <c r="BR20" s="27">
        <v>58</v>
      </c>
      <c r="BS20" s="41">
        <f t="shared" si="4"/>
        <v>7</v>
      </c>
      <c r="BT20" s="26">
        <f t="shared" si="5"/>
        <v>-1.5</v>
      </c>
      <c r="BU20" s="41">
        <f t="shared" si="6"/>
        <v>8.5</v>
      </c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3">
        <f t="shared" si="7"/>
        <v>-0.21428571428571427</v>
      </c>
      <c r="CQ20" s="29"/>
      <c r="CR20" s="28"/>
      <c r="CS20" s="29" t="s">
        <v>176</v>
      </c>
      <c r="CT20" s="29" t="s">
        <v>173</v>
      </c>
      <c r="CU20" s="29"/>
      <c r="CV20" s="29"/>
      <c r="CW20" s="29"/>
      <c r="CX20" s="29"/>
      <c r="CY20" s="29"/>
      <c r="CZ20" s="29"/>
      <c r="DA20" s="29"/>
      <c r="DB20" s="29"/>
      <c r="DC20" s="29"/>
      <c r="DD20" s="29"/>
      <c r="DE20" s="29"/>
      <c r="DF20" s="30" t="s">
        <v>159</v>
      </c>
      <c r="DG20" s="30"/>
      <c r="DH20" s="44"/>
    </row>
    <row r="21" spans="1:112" ht="12.75">
      <c r="A21" s="61">
        <v>17</v>
      </c>
      <c r="B21" s="31" t="s">
        <v>161</v>
      </c>
      <c r="C21" s="27">
        <v>27</v>
      </c>
      <c r="D21" s="27">
        <v>160</v>
      </c>
      <c r="E21" s="27">
        <v>55</v>
      </c>
      <c r="F21" s="18"/>
      <c r="G21" s="18"/>
      <c r="H21" s="18"/>
      <c r="I21" s="18"/>
      <c r="J21" s="18"/>
      <c r="K21" s="18"/>
      <c r="L21" s="18"/>
      <c r="M21" s="18"/>
      <c r="N21" s="18">
        <v>55</v>
      </c>
      <c r="O21" s="18">
        <v>55</v>
      </c>
      <c r="P21" s="18">
        <v>55</v>
      </c>
      <c r="Q21" s="18"/>
      <c r="R21" s="18"/>
      <c r="S21" s="18">
        <v>54.3</v>
      </c>
      <c r="T21" s="18">
        <v>53.7</v>
      </c>
      <c r="U21" s="18">
        <v>53.7</v>
      </c>
      <c r="V21" s="18">
        <v>54</v>
      </c>
      <c r="W21" s="18">
        <v>54</v>
      </c>
      <c r="X21" s="18">
        <v>54</v>
      </c>
      <c r="Y21" s="18">
        <v>54</v>
      </c>
      <c r="Z21" s="18">
        <v>54</v>
      </c>
      <c r="AA21" s="18">
        <f>W21+1</f>
        <v>55</v>
      </c>
      <c r="AB21" s="18">
        <v>55</v>
      </c>
      <c r="AC21" s="18">
        <v>56</v>
      </c>
      <c r="AD21" s="18">
        <f>AC21+1</f>
        <v>57</v>
      </c>
      <c r="AE21" s="18">
        <f>AD21+1</f>
        <v>58</v>
      </c>
      <c r="AF21" s="18"/>
      <c r="AG21" s="18"/>
      <c r="AH21" s="18"/>
      <c r="AI21" s="18"/>
      <c r="AJ21" s="18"/>
      <c r="AK21" s="18"/>
      <c r="AL21" s="18"/>
      <c r="AM21" s="18"/>
      <c r="AN21" s="18"/>
      <c r="AO21" s="27">
        <v>58</v>
      </c>
      <c r="AP21" s="27">
        <v>58</v>
      </c>
      <c r="AQ21" s="27">
        <v>58</v>
      </c>
      <c r="AR21" s="27">
        <v>58</v>
      </c>
      <c r="AS21" s="27">
        <v>58</v>
      </c>
      <c r="AT21" s="27">
        <v>58</v>
      </c>
      <c r="AU21" s="27">
        <v>58</v>
      </c>
      <c r="AV21" s="27">
        <v>58</v>
      </c>
      <c r="AW21" s="27">
        <v>58</v>
      </c>
      <c r="AX21" s="27">
        <v>58</v>
      </c>
      <c r="AY21" s="27">
        <v>58</v>
      </c>
      <c r="AZ21" s="27">
        <v>58</v>
      </c>
      <c r="BA21" s="27">
        <v>58</v>
      </c>
      <c r="BB21" s="27">
        <v>58</v>
      </c>
      <c r="BC21" s="27">
        <v>58</v>
      </c>
      <c r="BD21" s="27"/>
      <c r="BE21" s="27"/>
      <c r="BF21" s="27"/>
      <c r="BG21" s="27"/>
      <c r="BH21" s="27"/>
      <c r="BI21" s="27"/>
      <c r="BJ21" s="27"/>
      <c r="BK21" s="27">
        <v>58</v>
      </c>
      <c r="BL21" s="27">
        <v>58</v>
      </c>
      <c r="BM21" s="27">
        <v>58</v>
      </c>
      <c r="BN21" s="27">
        <v>58</v>
      </c>
      <c r="BO21" s="27">
        <v>58</v>
      </c>
      <c r="BP21" s="27">
        <v>58</v>
      </c>
      <c r="BQ21" s="27">
        <v>58</v>
      </c>
      <c r="BR21" s="27">
        <v>50</v>
      </c>
      <c r="BS21" s="41">
        <f t="shared" si="4"/>
        <v>5</v>
      </c>
      <c r="BT21" s="26">
        <f t="shared" si="5"/>
        <v>-3</v>
      </c>
      <c r="BU21" s="41">
        <f t="shared" si="6"/>
        <v>8</v>
      </c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3">
        <f t="shared" si="7"/>
        <v>-0.6</v>
      </c>
      <c r="CQ21" s="29"/>
      <c r="CR21" s="28"/>
      <c r="CS21" s="29" t="s">
        <v>100</v>
      </c>
      <c r="CT21" s="29" t="s">
        <v>178</v>
      </c>
      <c r="CU21" s="29"/>
      <c r="CV21" s="29"/>
      <c r="CW21" s="29"/>
      <c r="CX21" s="29"/>
      <c r="CY21" s="29"/>
      <c r="CZ21" s="29"/>
      <c r="DA21" s="29"/>
      <c r="DB21" s="29"/>
      <c r="DC21" s="29"/>
      <c r="DD21" s="29"/>
      <c r="DE21" s="29"/>
      <c r="DF21" s="30" t="s">
        <v>121</v>
      </c>
      <c r="DG21" s="30" t="s">
        <v>122</v>
      </c>
      <c r="DH21" s="44">
        <v>40319</v>
      </c>
    </row>
    <row r="22" spans="1:112" ht="12.75">
      <c r="A22" s="32">
        <v>18</v>
      </c>
      <c r="B22" s="31" t="s">
        <v>88</v>
      </c>
      <c r="C22" s="27">
        <v>23</v>
      </c>
      <c r="D22" s="27">
        <v>175</v>
      </c>
      <c r="E22" s="27">
        <v>68</v>
      </c>
      <c r="F22" s="18">
        <v>63</v>
      </c>
      <c r="G22" s="18">
        <v>62.8</v>
      </c>
      <c r="H22" s="18">
        <v>62.5</v>
      </c>
      <c r="I22" s="18">
        <v>62.5</v>
      </c>
      <c r="J22" s="18">
        <v>61</v>
      </c>
      <c r="K22" s="18">
        <v>62.2</v>
      </c>
      <c r="L22" s="18">
        <v>62.2</v>
      </c>
      <c r="M22" s="18">
        <v>61</v>
      </c>
      <c r="N22" s="18">
        <v>61</v>
      </c>
      <c r="O22" s="18">
        <v>59.2</v>
      </c>
      <c r="P22" s="18">
        <v>58.2</v>
      </c>
      <c r="Q22" s="18">
        <v>59.7</v>
      </c>
      <c r="R22" s="18">
        <v>57</v>
      </c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>
        <v>68</v>
      </c>
      <c r="AG22" s="18"/>
      <c r="AH22" s="18"/>
      <c r="AI22" s="18"/>
      <c r="AJ22" s="18"/>
      <c r="AK22" s="18"/>
      <c r="AL22" s="18"/>
      <c r="AM22" s="18"/>
      <c r="AN22" s="18"/>
      <c r="AO22" s="27">
        <v>68</v>
      </c>
      <c r="AP22" s="27">
        <v>68</v>
      </c>
      <c r="AQ22" s="27">
        <v>68</v>
      </c>
      <c r="AR22" s="27">
        <v>68</v>
      </c>
      <c r="AS22" s="27">
        <v>68</v>
      </c>
      <c r="AT22" s="27">
        <v>68</v>
      </c>
      <c r="AU22" s="27">
        <v>68</v>
      </c>
      <c r="AV22" s="27">
        <v>68</v>
      </c>
      <c r="AW22" s="27">
        <v>68</v>
      </c>
      <c r="AX22" s="27">
        <v>68</v>
      </c>
      <c r="AY22" s="27">
        <v>68</v>
      </c>
      <c r="AZ22" s="27">
        <v>68</v>
      </c>
      <c r="BA22" s="27">
        <v>68</v>
      </c>
      <c r="BB22" s="27">
        <v>68</v>
      </c>
      <c r="BC22" s="27">
        <v>68</v>
      </c>
      <c r="BD22" s="27"/>
      <c r="BE22" s="27"/>
      <c r="BF22" s="27"/>
      <c r="BG22" s="27"/>
      <c r="BH22" s="27"/>
      <c r="BI22" s="27"/>
      <c r="BJ22" s="27"/>
      <c r="BK22" s="27">
        <v>68</v>
      </c>
      <c r="BL22" s="27">
        <v>68</v>
      </c>
      <c r="BM22" s="27">
        <v>68</v>
      </c>
      <c r="BN22" s="27">
        <v>68</v>
      </c>
      <c r="BO22" s="27">
        <v>68</v>
      </c>
      <c r="BP22" s="27">
        <v>68</v>
      </c>
      <c r="BQ22" s="27">
        <v>68</v>
      </c>
      <c r="BR22" s="27">
        <v>60</v>
      </c>
      <c r="BS22" s="41">
        <f t="shared" si="4"/>
        <v>8</v>
      </c>
      <c r="BT22" s="26">
        <f t="shared" si="5"/>
        <v>0</v>
      </c>
      <c r="BU22" s="41">
        <f t="shared" si="6"/>
        <v>8</v>
      </c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3">
        <f t="shared" si="7"/>
        <v>0</v>
      </c>
      <c r="CQ22" s="29">
        <f>E22</f>
        <v>68</v>
      </c>
      <c r="CR22" s="28"/>
      <c r="CS22" s="29" t="s">
        <v>89</v>
      </c>
      <c r="CT22" s="29"/>
      <c r="CU22" s="29"/>
      <c r="CV22" s="29"/>
      <c r="CW22" s="29"/>
      <c r="CX22" s="29"/>
      <c r="CY22" s="29"/>
      <c r="CZ22" s="29"/>
      <c r="DA22" s="29"/>
      <c r="DB22" s="29"/>
      <c r="DC22" s="29"/>
      <c r="DD22" s="29"/>
      <c r="DE22" s="29"/>
      <c r="DF22" s="30"/>
      <c r="DG22" s="30"/>
      <c r="DH22" s="44" t="s">
        <v>53</v>
      </c>
    </row>
    <row r="23" spans="1:112" ht="12.75">
      <c r="A23" s="61">
        <v>19</v>
      </c>
      <c r="B23" s="31" t="s">
        <v>73</v>
      </c>
      <c r="C23" s="27">
        <v>28</v>
      </c>
      <c r="D23" s="27">
        <v>172</v>
      </c>
      <c r="E23" s="27">
        <v>86</v>
      </c>
      <c r="F23" s="18">
        <v>86</v>
      </c>
      <c r="G23" s="18">
        <v>86</v>
      </c>
      <c r="H23" s="18">
        <v>84</v>
      </c>
      <c r="I23" s="18">
        <v>85</v>
      </c>
      <c r="J23" s="18">
        <v>85</v>
      </c>
      <c r="K23" s="18">
        <v>85</v>
      </c>
      <c r="L23" s="18">
        <v>85</v>
      </c>
      <c r="M23" s="18">
        <v>85</v>
      </c>
      <c r="N23" s="18">
        <v>85</v>
      </c>
      <c r="O23" s="18">
        <v>85</v>
      </c>
      <c r="P23" s="18">
        <v>85</v>
      </c>
      <c r="Q23" s="18">
        <v>85</v>
      </c>
      <c r="R23" s="18">
        <v>85</v>
      </c>
      <c r="S23" s="18">
        <v>85</v>
      </c>
      <c r="T23" s="18">
        <v>85</v>
      </c>
      <c r="U23" s="18">
        <v>84</v>
      </c>
      <c r="V23" s="18">
        <v>84</v>
      </c>
      <c r="W23" s="18">
        <v>84</v>
      </c>
      <c r="X23" s="18">
        <v>84</v>
      </c>
      <c r="Y23" s="18">
        <v>85</v>
      </c>
      <c r="Z23" s="18">
        <v>85</v>
      </c>
      <c r="AA23" s="18">
        <v>85</v>
      </c>
      <c r="AB23" s="18">
        <v>85</v>
      </c>
      <c r="AC23" s="18">
        <v>86</v>
      </c>
      <c r="AD23" s="18">
        <v>86</v>
      </c>
      <c r="AE23" s="18">
        <v>86</v>
      </c>
      <c r="AF23" s="18">
        <v>86</v>
      </c>
      <c r="AG23" s="18"/>
      <c r="AH23" s="18"/>
      <c r="AI23" s="18"/>
      <c r="AJ23" s="18"/>
      <c r="AK23" s="18"/>
      <c r="AL23" s="18">
        <v>87</v>
      </c>
      <c r="AM23" s="18">
        <v>87</v>
      </c>
      <c r="AN23" s="18">
        <v>86.5</v>
      </c>
      <c r="AO23" s="27">
        <v>86</v>
      </c>
      <c r="AP23" s="27">
        <v>86</v>
      </c>
      <c r="AQ23" s="27">
        <v>86</v>
      </c>
      <c r="AR23" s="27">
        <v>86</v>
      </c>
      <c r="AS23" s="27">
        <v>86</v>
      </c>
      <c r="AT23" s="27">
        <v>86</v>
      </c>
      <c r="AU23" s="27">
        <v>86</v>
      </c>
      <c r="AV23" s="46">
        <v>84</v>
      </c>
      <c r="AW23" s="27">
        <v>84</v>
      </c>
      <c r="AX23" s="27">
        <v>84</v>
      </c>
      <c r="AY23" s="27">
        <v>84</v>
      </c>
      <c r="AZ23" s="46">
        <v>83</v>
      </c>
      <c r="BA23" s="27">
        <v>83</v>
      </c>
      <c r="BB23" s="27">
        <v>83</v>
      </c>
      <c r="BC23" s="27">
        <v>83</v>
      </c>
      <c r="BD23" s="49"/>
      <c r="BE23" s="49"/>
      <c r="BF23" s="49"/>
      <c r="BG23" s="49"/>
      <c r="BH23" s="49"/>
      <c r="BI23" s="49"/>
      <c r="BJ23" s="49"/>
      <c r="BK23" s="27">
        <v>83</v>
      </c>
      <c r="BL23" s="27">
        <v>83</v>
      </c>
      <c r="BM23" s="27">
        <v>83</v>
      </c>
      <c r="BN23" s="27">
        <v>83</v>
      </c>
      <c r="BO23" s="27">
        <v>83</v>
      </c>
      <c r="BP23" s="27">
        <v>83</v>
      </c>
      <c r="BQ23" s="27">
        <v>83</v>
      </c>
      <c r="BR23" s="27">
        <v>75</v>
      </c>
      <c r="BS23" s="41">
        <f t="shared" si="4"/>
        <v>11</v>
      </c>
      <c r="BT23" s="26">
        <f t="shared" si="5"/>
        <v>3</v>
      </c>
      <c r="BU23" s="41">
        <f t="shared" si="6"/>
        <v>8</v>
      </c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3">
        <f t="shared" si="7"/>
        <v>0.2727272727272727</v>
      </c>
      <c r="CQ23" s="29">
        <f>E23</f>
        <v>86</v>
      </c>
      <c r="CR23" s="28"/>
      <c r="CS23" s="29" t="s">
        <v>341</v>
      </c>
      <c r="CT23" s="29" t="s">
        <v>340</v>
      </c>
      <c r="CU23" s="29"/>
      <c r="CV23" s="29"/>
      <c r="CW23" s="29"/>
      <c r="CX23" s="29"/>
      <c r="CY23" s="29"/>
      <c r="CZ23" s="29"/>
      <c r="DA23" s="29"/>
      <c r="DB23" s="29"/>
      <c r="DC23" s="29"/>
      <c r="DD23" s="29"/>
      <c r="DE23" s="29"/>
      <c r="DF23" s="30" t="s">
        <v>74</v>
      </c>
      <c r="DG23" s="30" t="s">
        <v>75</v>
      </c>
      <c r="DH23" s="44" t="s">
        <v>53</v>
      </c>
    </row>
    <row r="24" spans="1:112" ht="12.75">
      <c r="A24" s="32">
        <v>20</v>
      </c>
      <c r="B24" s="48" t="s">
        <v>300</v>
      </c>
      <c r="C24" s="27">
        <v>22</v>
      </c>
      <c r="D24" s="27">
        <v>170</v>
      </c>
      <c r="E24" s="27">
        <v>74</v>
      </c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27"/>
      <c r="AP24" s="27"/>
      <c r="AQ24" s="27"/>
      <c r="AR24" s="27"/>
      <c r="AS24" s="27"/>
      <c r="AT24" s="27"/>
      <c r="AU24" s="27"/>
      <c r="AV24" s="46"/>
      <c r="AW24" s="27"/>
      <c r="AX24" s="27"/>
      <c r="AY24" s="27">
        <v>74</v>
      </c>
      <c r="AZ24" s="27">
        <v>74</v>
      </c>
      <c r="BA24" s="27">
        <v>74</v>
      </c>
      <c r="BB24" s="46">
        <v>74</v>
      </c>
      <c r="BC24" s="46">
        <v>73</v>
      </c>
      <c r="BD24" s="49"/>
      <c r="BE24" s="49"/>
      <c r="BF24" s="49"/>
      <c r="BG24" s="49"/>
      <c r="BH24" s="49"/>
      <c r="BI24" s="49"/>
      <c r="BJ24" s="54">
        <v>74</v>
      </c>
      <c r="BK24" s="46">
        <v>73.7</v>
      </c>
      <c r="BL24" s="27">
        <v>73.7</v>
      </c>
      <c r="BM24" s="27">
        <v>73.7</v>
      </c>
      <c r="BN24" s="27">
        <v>73.7</v>
      </c>
      <c r="BO24" s="46">
        <v>72.9</v>
      </c>
      <c r="BP24" s="27">
        <v>72.9</v>
      </c>
      <c r="BQ24" s="27">
        <v>72.9</v>
      </c>
      <c r="BR24" s="27">
        <v>65</v>
      </c>
      <c r="BS24" s="41">
        <f t="shared" si="4"/>
        <v>9</v>
      </c>
      <c r="BT24" s="26">
        <f t="shared" si="5"/>
        <v>1.0999999999999943</v>
      </c>
      <c r="BU24" s="41">
        <f t="shared" si="6"/>
        <v>7.900000000000006</v>
      </c>
      <c r="BV24" s="41">
        <f>H24-BU24</f>
        <v>-7.900000000000006</v>
      </c>
      <c r="BW24" s="26">
        <f>H24-BT24</f>
        <v>-1.0999999999999943</v>
      </c>
      <c r="BX24" s="41">
        <f>BV24-BW24</f>
        <v>-6.800000000000011</v>
      </c>
      <c r="BY24" s="41">
        <f>K24-BX24</f>
        <v>6.800000000000011</v>
      </c>
      <c r="BZ24" s="26">
        <f>K24-BW24</f>
        <v>1.0999999999999943</v>
      </c>
      <c r="CA24" s="41">
        <f>BY24-BZ24</f>
        <v>5.700000000000017</v>
      </c>
      <c r="CB24" s="41">
        <f>N24-CA24</f>
        <v>-5.700000000000017</v>
      </c>
      <c r="CC24" s="26">
        <f>N24-BZ24</f>
        <v>-1.0999999999999943</v>
      </c>
      <c r="CD24" s="41">
        <f>CB24-CC24</f>
        <v>-4.600000000000023</v>
      </c>
      <c r="CE24" s="41">
        <f>Q24-CD24</f>
        <v>4.600000000000023</v>
      </c>
      <c r="CF24" s="26">
        <f>Q24-CC24</f>
        <v>1.0999999999999943</v>
      </c>
      <c r="CG24" s="41">
        <f>CE24-CF24</f>
        <v>3.5000000000000284</v>
      </c>
      <c r="CH24" s="41">
        <f>T24-CG24</f>
        <v>-3.5000000000000284</v>
      </c>
      <c r="CI24" s="26">
        <f>T24-CF24</f>
        <v>-1.0999999999999943</v>
      </c>
      <c r="CJ24" s="41">
        <f>CH24-CI24</f>
        <v>-2.400000000000034</v>
      </c>
      <c r="CK24" s="41">
        <f>W24-CJ24</f>
        <v>2.400000000000034</v>
      </c>
      <c r="CL24" s="26">
        <f>W24-CI24</f>
        <v>1.0999999999999943</v>
      </c>
      <c r="CM24" s="41">
        <f>CK24-CL24</f>
        <v>1.3000000000000398</v>
      </c>
      <c r="CN24" s="41">
        <f>Z24-CM24</f>
        <v>-1.3000000000000398</v>
      </c>
      <c r="CO24" s="26">
        <f>Z24-CL24</f>
        <v>-1.0999999999999943</v>
      </c>
      <c r="CP24" s="43">
        <f t="shared" si="7"/>
        <v>0.1222222222222216</v>
      </c>
      <c r="CQ24" s="29"/>
      <c r="CR24" s="28"/>
      <c r="CS24" s="29" t="s">
        <v>301</v>
      </c>
      <c r="CT24" s="29" t="s">
        <v>365</v>
      </c>
      <c r="CU24" s="29"/>
      <c r="CV24" s="29"/>
      <c r="CW24" s="29"/>
      <c r="CX24" s="29"/>
      <c r="CY24" s="29"/>
      <c r="CZ24" s="29"/>
      <c r="DA24" s="29"/>
      <c r="DB24" s="29"/>
      <c r="DC24" s="29"/>
      <c r="DD24" s="29"/>
      <c r="DE24" s="29"/>
      <c r="DF24" s="30" t="s">
        <v>303</v>
      </c>
      <c r="DG24" s="30" t="s">
        <v>302</v>
      </c>
      <c r="DH24" s="44">
        <v>40630</v>
      </c>
    </row>
    <row r="25" spans="1:112" ht="12.75">
      <c r="A25" s="61">
        <v>21</v>
      </c>
      <c r="B25" s="31" t="s">
        <v>209</v>
      </c>
      <c r="C25" s="27">
        <v>25</v>
      </c>
      <c r="D25" s="27">
        <v>178</v>
      </c>
      <c r="E25" s="27">
        <v>74</v>
      </c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>
        <v>74</v>
      </c>
      <c r="AG25" s="18">
        <v>71</v>
      </c>
      <c r="AH25" s="18">
        <v>72</v>
      </c>
      <c r="AI25" s="18"/>
      <c r="AJ25" s="18">
        <v>70</v>
      </c>
      <c r="AK25" s="18"/>
      <c r="AL25" s="18">
        <v>69.5</v>
      </c>
      <c r="AM25" s="18">
        <v>70</v>
      </c>
      <c r="AN25" s="18">
        <v>68</v>
      </c>
      <c r="AO25" s="27">
        <v>70</v>
      </c>
      <c r="AP25" s="27">
        <v>69</v>
      </c>
      <c r="AQ25" s="27">
        <v>67</v>
      </c>
      <c r="AR25" s="46">
        <v>70</v>
      </c>
      <c r="AS25" s="46">
        <v>68.5</v>
      </c>
      <c r="AT25" s="46">
        <v>68</v>
      </c>
      <c r="AU25" s="46">
        <v>68</v>
      </c>
      <c r="AV25" s="46">
        <v>67.5</v>
      </c>
      <c r="AW25" s="27">
        <v>67.5</v>
      </c>
      <c r="AX25" s="27">
        <v>67.5</v>
      </c>
      <c r="AY25" s="27">
        <v>67.5</v>
      </c>
      <c r="AZ25" s="27">
        <v>67.5</v>
      </c>
      <c r="BA25" s="27">
        <v>67.5</v>
      </c>
      <c r="BB25" s="27">
        <v>67.5</v>
      </c>
      <c r="BC25" s="27">
        <v>67.5</v>
      </c>
      <c r="BD25" s="49"/>
      <c r="BE25" s="49"/>
      <c r="BF25" s="49"/>
      <c r="BG25" s="49"/>
      <c r="BH25" s="49"/>
      <c r="BI25" s="49"/>
      <c r="BJ25" s="49"/>
      <c r="BK25" s="49">
        <v>67.5</v>
      </c>
      <c r="BL25" s="49">
        <v>67.5</v>
      </c>
      <c r="BM25" s="49">
        <v>67.5</v>
      </c>
      <c r="BN25" s="49">
        <v>68</v>
      </c>
      <c r="BO25" s="49">
        <v>68</v>
      </c>
      <c r="BP25" s="46">
        <v>67</v>
      </c>
      <c r="BQ25" s="27">
        <v>67</v>
      </c>
      <c r="BR25" s="27">
        <v>60</v>
      </c>
      <c r="BS25" s="41">
        <f t="shared" si="4"/>
        <v>14</v>
      </c>
      <c r="BT25" s="26">
        <f t="shared" si="5"/>
        <v>7</v>
      </c>
      <c r="BU25" s="41">
        <f t="shared" si="6"/>
        <v>7</v>
      </c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3">
        <f t="shared" si="7"/>
        <v>0.5</v>
      </c>
      <c r="CQ25" s="29"/>
      <c r="CR25" s="28"/>
      <c r="CS25" s="29" t="s">
        <v>213</v>
      </c>
      <c r="CT25" s="29" t="s">
        <v>363</v>
      </c>
      <c r="CU25" s="29"/>
      <c r="CV25" s="29"/>
      <c r="CW25" s="29"/>
      <c r="CX25" s="29"/>
      <c r="CY25" s="29"/>
      <c r="CZ25" s="29"/>
      <c r="DA25" s="29"/>
      <c r="DB25" s="29"/>
      <c r="DC25" s="29"/>
      <c r="DD25" s="29"/>
      <c r="DE25" s="29"/>
      <c r="DF25" s="30" t="s">
        <v>210</v>
      </c>
      <c r="DG25" s="30" t="s">
        <v>211</v>
      </c>
      <c r="DH25" s="44" t="s">
        <v>212</v>
      </c>
    </row>
    <row r="26" spans="1:112" ht="12.75">
      <c r="A26" s="32">
        <v>22</v>
      </c>
      <c r="B26" s="31" t="s">
        <v>263</v>
      </c>
      <c r="C26" s="27">
        <v>38</v>
      </c>
      <c r="D26" s="27">
        <v>168</v>
      </c>
      <c r="E26" s="27">
        <v>68</v>
      </c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27">
        <v>68</v>
      </c>
      <c r="AP26" s="27">
        <v>68</v>
      </c>
      <c r="AQ26" s="27">
        <v>68</v>
      </c>
      <c r="AR26" s="27">
        <v>68</v>
      </c>
      <c r="AS26" s="46">
        <v>68</v>
      </c>
      <c r="AT26" s="46">
        <v>67.1</v>
      </c>
      <c r="AU26" s="46">
        <v>66.7</v>
      </c>
      <c r="AV26" s="27">
        <v>66.7</v>
      </c>
      <c r="AW26" s="27">
        <v>66.7</v>
      </c>
      <c r="AX26" s="27">
        <v>66.7</v>
      </c>
      <c r="AY26" s="27">
        <v>66.7</v>
      </c>
      <c r="AZ26" s="46">
        <v>65.2</v>
      </c>
      <c r="BA26" s="27">
        <v>65.2</v>
      </c>
      <c r="BB26" s="27">
        <v>65.2</v>
      </c>
      <c r="BC26" s="46">
        <v>65.2</v>
      </c>
      <c r="BD26" s="49"/>
      <c r="BE26" s="49"/>
      <c r="BF26" s="49"/>
      <c r="BG26" s="49"/>
      <c r="BH26" s="49"/>
      <c r="BI26" s="49"/>
      <c r="BJ26" s="49"/>
      <c r="BK26" s="49">
        <v>65.2</v>
      </c>
      <c r="BL26" s="49">
        <v>65.2</v>
      </c>
      <c r="BM26" s="49">
        <v>65.2</v>
      </c>
      <c r="BN26" s="49">
        <v>65.2</v>
      </c>
      <c r="BO26" s="49">
        <v>65.2</v>
      </c>
      <c r="BP26" s="27">
        <v>65.2</v>
      </c>
      <c r="BQ26" s="27">
        <v>65.2</v>
      </c>
      <c r="BR26" s="27">
        <v>58</v>
      </c>
      <c r="BS26" s="41">
        <f t="shared" si="4"/>
        <v>10</v>
      </c>
      <c r="BT26" s="26">
        <f t="shared" si="5"/>
        <v>2.799999999999997</v>
      </c>
      <c r="BU26" s="41">
        <f t="shared" si="6"/>
        <v>7.200000000000003</v>
      </c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3">
        <f>BT26/BS26</f>
        <v>0.2799999999999997</v>
      </c>
      <c r="CQ26" s="29"/>
      <c r="CR26" s="28"/>
      <c r="CS26" s="29" t="s">
        <v>264</v>
      </c>
      <c r="CT26" s="29" t="s">
        <v>289</v>
      </c>
      <c r="CU26" s="29"/>
      <c r="CV26" s="29"/>
      <c r="CW26" s="29"/>
      <c r="CX26" s="29"/>
      <c r="CY26" s="29"/>
      <c r="CZ26" s="29"/>
      <c r="DA26" s="29"/>
      <c r="DB26" s="29"/>
      <c r="DC26" s="29"/>
      <c r="DD26" s="29"/>
      <c r="DE26" s="29"/>
      <c r="DF26" s="30" t="s">
        <v>195</v>
      </c>
      <c r="DG26" s="30" t="s">
        <v>265</v>
      </c>
      <c r="DH26" s="44" t="s">
        <v>266</v>
      </c>
    </row>
    <row r="27" spans="1:112" ht="12.75">
      <c r="A27" s="61">
        <v>23</v>
      </c>
      <c r="B27" s="31" t="s">
        <v>351</v>
      </c>
      <c r="C27" s="27"/>
      <c r="D27" s="27">
        <v>180</v>
      </c>
      <c r="E27" s="27">
        <v>76</v>
      </c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>
        <v>76</v>
      </c>
      <c r="BL27" s="58">
        <v>76</v>
      </c>
      <c r="BM27" s="27">
        <v>76</v>
      </c>
      <c r="BN27" s="27">
        <v>76</v>
      </c>
      <c r="BO27" s="46">
        <v>74.5</v>
      </c>
      <c r="BP27" s="27">
        <v>74.5</v>
      </c>
      <c r="BQ27" s="27">
        <v>73.8</v>
      </c>
      <c r="BR27" s="27">
        <v>69</v>
      </c>
      <c r="BS27" s="41">
        <f t="shared" si="4"/>
        <v>7</v>
      </c>
      <c r="BT27" s="26">
        <f t="shared" si="5"/>
        <v>2.200000000000003</v>
      </c>
      <c r="BU27" s="41">
        <f t="shared" si="6"/>
        <v>4.799999999999997</v>
      </c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3">
        <f>BT27/BS27</f>
        <v>0.31428571428571467</v>
      </c>
      <c r="CQ27" s="29"/>
      <c r="CR27" s="28"/>
      <c r="CS27" s="29" t="s">
        <v>352</v>
      </c>
      <c r="CT27" s="29" t="s">
        <v>366</v>
      </c>
      <c r="CU27" s="29"/>
      <c r="CV27" s="29"/>
      <c r="CW27" s="29"/>
      <c r="CX27" s="29"/>
      <c r="CY27" s="29"/>
      <c r="CZ27" s="29"/>
      <c r="DA27" s="29"/>
      <c r="DB27" s="29"/>
      <c r="DC27" s="29"/>
      <c r="DD27" s="29"/>
      <c r="DE27" s="29"/>
      <c r="DF27" s="30"/>
      <c r="DG27" s="30"/>
      <c r="DH27" s="44"/>
    </row>
    <row r="28" spans="1:112" ht="12.75">
      <c r="A28" s="32">
        <v>24</v>
      </c>
      <c r="B28" s="31" t="s">
        <v>356</v>
      </c>
      <c r="C28" s="27">
        <v>26</v>
      </c>
      <c r="D28" s="27">
        <v>164</v>
      </c>
      <c r="E28" s="27">
        <v>74</v>
      </c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27"/>
      <c r="BM28" s="27">
        <v>74</v>
      </c>
      <c r="BN28" s="27">
        <v>74</v>
      </c>
      <c r="BO28" s="27">
        <v>74</v>
      </c>
      <c r="BP28" s="46">
        <v>72</v>
      </c>
      <c r="BQ28" s="27">
        <v>72</v>
      </c>
      <c r="BR28" s="27">
        <v>67</v>
      </c>
      <c r="BS28" s="41">
        <f t="shared" si="4"/>
        <v>7</v>
      </c>
      <c r="BT28" s="26">
        <f t="shared" si="5"/>
        <v>2</v>
      </c>
      <c r="BU28" s="41">
        <f t="shared" si="6"/>
        <v>5</v>
      </c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3">
        <f>BT28/BS28</f>
        <v>0.2857142857142857</v>
      </c>
      <c r="CQ28" s="29"/>
      <c r="CR28" s="28"/>
      <c r="CS28" s="29" t="s">
        <v>358</v>
      </c>
      <c r="CT28" s="29" t="s">
        <v>358</v>
      </c>
      <c r="CU28" s="29"/>
      <c r="CV28" s="29"/>
      <c r="CW28" s="29"/>
      <c r="CX28" s="29"/>
      <c r="CY28" s="29"/>
      <c r="CZ28" s="29"/>
      <c r="DA28" s="29"/>
      <c r="DB28" s="29"/>
      <c r="DC28" s="29"/>
      <c r="DD28" s="29"/>
      <c r="DE28" s="29"/>
      <c r="DF28" s="30" t="s">
        <v>359</v>
      </c>
      <c r="DG28" s="30" t="s">
        <v>360</v>
      </c>
      <c r="DH28" s="44">
        <v>40716</v>
      </c>
    </row>
    <row r="29" spans="1:112" ht="18.75">
      <c r="A29" s="66"/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7"/>
      <c r="AY29" s="67"/>
      <c r="AZ29" s="67"/>
      <c r="BA29" s="67"/>
      <c r="BB29" s="67"/>
      <c r="BC29" s="67"/>
      <c r="BD29" s="67"/>
      <c r="BE29" s="67"/>
      <c r="BF29" s="67"/>
      <c r="BG29" s="67"/>
      <c r="BH29" s="67"/>
      <c r="BI29" s="67"/>
      <c r="BJ29" s="67"/>
      <c r="BK29" s="67"/>
      <c r="BL29" s="67"/>
      <c r="BM29" s="67"/>
      <c r="BN29" s="67"/>
      <c r="BO29" s="67"/>
      <c r="BP29" s="67"/>
      <c r="BQ29" s="67"/>
      <c r="BR29" s="67"/>
      <c r="BS29" s="67"/>
      <c r="BT29" s="67"/>
      <c r="BU29" s="67"/>
      <c r="BV29" s="67"/>
      <c r="BW29" s="67"/>
      <c r="BX29" s="67"/>
      <c r="BY29" s="67"/>
      <c r="BZ29" s="67"/>
      <c r="CA29" s="67"/>
      <c r="CB29" s="67"/>
      <c r="CC29" s="67"/>
      <c r="CD29" s="67"/>
      <c r="CE29" s="67"/>
      <c r="CF29" s="67"/>
      <c r="CG29" s="67"/>
      <c r="CH29" s="67"/>
      <c r="CI29" s="67"/>
      <c r="CJ29" s="67"/>
      <c r="CK29" s="67"/>
      <c r="CL29" s="67"/>
      <c r="CM29" s="67"/>
      <c r="CN29" s="67"/>
      <c r="CO29" s="67"/>
      <c r="CP29" s="67"/>
      <c r="CQ29" s="67"/>
      <c r="CR29" s="67"/>
      <c r="CS29" s="67"/>
      <c r="CT29" s="67"/>
      <c r="CU29" s="67"/>
      <c r="CV29" s="67"/>
      <c r="CW29" s="67"/>
      <c r="CX29" s="67"/>
      <c r="CY29" s="67"/>
      <c r="CZ29" s="67"/>
      <c r="DA29" s="67"/>
      <c r="DB29" s="67"/>
      <c r="DC29" s="67"/>
      <c r="DD29" s="67"/>
      <c r="DE29" s="67"/>
      <c r="DF29" s="67"/>
      <c r="DG29" s="67"/>
      <c r="DH29" s="68"/>
    </row>
    <row r="30" spans="1:112" ht="12.75">
      <c r="A30" s="32">
        <v>25</v>
      </c>
      <c r="B30" s="31" t="s">
        <v>275</v>
      </c>
      <c r="C30" s="27">
        <v>25</v>
      </c>
      <c r="D30" s="27">
        <v>175</v>
      </c>
      <c r="E30" s="27">
        <v>65</v>
      </c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27"/>
      <c r="AP30" s="27"/>
      <c r="AQ30" s="27"/>
      <c r="AR30" s="27"/>
      <c r="AS30" s="27"/>
      <c r="AT30" s="27"/>
      <c r="AU30" s="27"/>
      <c r="AV30" s="46">
        <v>65</v>
      </c>
      <c r="AW30" s="27">
        <v>65</v>
      </c>
      <c r="AX30" s="27">
        <v>65</v>
      </c>
      <c r="AY30" s="27">
        <v>65</v>
      </c>
      <c r="AZ30" s="27">
        <v>65</v>
      </c>
      <c r="BA30" s="27">
        <v>65</v>
      </c>
      <c r="BB30" s="27">
        <v>65</v>
      </c>
      <c r="BC30" s="27">
        <v>65</v>
      </c>
      <c r="BD30" s="49"/>
      <c r="BE30" s="49"/>
      <c r="BF30" s="49"/>
      <c r="BG30" s="49"/>
      <c r="BH30" s="49"/>
      <c r="BI30" s="49"/>
      <c r="BJ30" s="49"/>
      <c r="BK30" s="27">
        <v>65</v>
      </c>
      <c r="BL30" s="27">
        <v>65</v>
      </c>
      <c r="BM30" s="27">
        <v>65</v>
      </c>
      <c r="BN30" s="27">
        <v>65</v>
      </c>
      <c r="BO30" s="27">
        <v>65</v>
      </c>
      <c r="BP30" s="27">
        <v>65</v>
      </c>
      <c r="BQ30" s="27">
        <v>65</v>
      </c>
      <c r="BR30" s="27">
        <v>58</v>
      </c>
      <c r="BS30" s="41">
        <f>E30-BR30</f>
        <v>7</v>
      </c>
      <c r="BT30" s="26">
        <f>E30-BQ30</f>
        <v>0</v>
      </c>
      <c r="BU30" s="41">
        <f>BQ30-BR30</f>
        <v>7</v>
      </c>
      <c r="BV30" s="41">
        <f>H30-BU30</f>
        <v>-7</v>
      </c>
      <c r="BW30" s="26">
        <f>H30-BT30</f>
        <v>0</v>
      </c>
      <c r="BX30" s="41">
        <f>BV30-BW30</f>
        <v>-7</v>
      </c>
      <c r="BY30" s="41">
        <f>K30-BX30</f>
        <v>7</v>
      </c>
      <c r="BZ30" s="26">
        <f>K30-BW30</f>
        <v>0</v>
      </c>
      <c r="CA30" s="41">
        <f>BY30-BZ30</f>
        <v>7</v>
      </c>
      <c r="CB30" s="41">
        <f>N30-CA30</f>
        <v>-7</v>
      </c>
      <c r="CC30" s="26">
        <f>N30-BZ30</f>
        <v>0</v>
      </c>
      <c r="CD30" s="41">
        <f>CB30-CC30</f>
        <v>-7</v>
      </c>
      <c r="CE30" s="41">
        <f>Q30-CD30</f>
        <v>7</v>
      </c>
      <c r="CF30" s="26">
        <f>Q30-CC30</f>
        <v>0</v>
      </c>
      <c r="CG30" s="41">
        <f>CE30-CF30</f>
        <v>7</v>
      </c>
      <c r="CH30" s="41">
        <f>T30-CG30</f>
        <v>-7</v>
      </c>
      <c r="CI30" s="26">
        <f>T30-CF30</f>
        <v>0</v>
      </c>
      <c r="CJ30" s="41">
        <f>CH30-CI30</f>
        <v>-7</v>
      </c>
      <c r="CK30" s="41">
        <f>W30-CJ30</f>
        <v>7</v>
      </c>
      <c r="CL30" s="26">
        <f>W30-CI30</f>
        <v>0</v>
      </c>
      <c r="CM30" s="41">
        <f>CK30-CL30</f>
        <v>7</v>
      </c>
      <c r="CN30" s="41">
        <f>Z30-CM30</f>
        <v>-7</v>
      </c>
      <c r="CO30" s="26">
        <f>Z30-CL30</f>
        <v>0</v>
      </c>
      <c r="CP30" s="43">
        <f>BT30/BS30</f>
        <v>0</v>
      </c>
      <c r="CQ30" s="29"/>
      <c r="CR30" s="28"/>
      <c r="CS30" s="29" t="s">
        <v>276</v>
      </c>
      <c r="CT30" s="29" t="s">
        <v>276</v>
      </c>
      <c r="CU30" s="29"/>
      <c r="CV30" s="29"/>
      <c r="CW30" s="29"/>
      <c r="CX30" s="29"/>
      <c r="CY30" s="29"/>
      <c r="CZ30" s="29"/>
      <c r="DA30" s="29"/>
      <c r="DB30" s="29"/>
      <c r="DC30" s="29"/>
      <c r="DD30" s="29"/>
      <c r="DE30" s="29"/>
      <c r="DF30" s="30"/>
      <c r="DG30" s="30"/>
      <c r="DH30" s="44">
        <v>40593</v>
      </c>
    </row>
    <row r="31" spans="1:112" ht="12.75">
      <c r="A31" s="32">
        <v>26</v>
      </c>
      <c r="B31" s="31" t="s">
        <v>84</v>
      </c>
      <c r="C31" s="27">
        <v>23</v>
      </c>
      <c r="D31" s="27">
        <v>164</v>
      </c>
      <c r="E31" s="27">
        <v>57</v>
      </c>
      <c r="F31" s="18"/>
      <c r="G31" s="18"/>
      <c r="H31" s="18"/>
      <c r="I31" s="18"/>
      <c r="J31" s="18"/>
      <c r="K31" s="18"/>
      <c r="L31" s="18"/>
      <c r="M31" s="18">
        <v>57</v>
      </c>
      <c r="N31" s="18">
        <v>57</v>
      </c>
      <c r="O31" s="18">
        <v>57</v>
      </c>
      <c r="P31" s="18">
        <v>56</v>
      </c>
      <c r="Q31" s="18">
        <v>55</v>
      </c>
      <c r="R31" s="18">
        <v>54</v>
      </c>
      <c r="S31" s="18">
        <v>55</v>
      </c>
      <c r="T31" s="18">
        <v>55</v>
      </c>
      <c r="U31" s="18">
        <v>55</v>
      </c>
      <c r="V31" s="18">
        <v>55</v>
      </c>
      <c r="W31" s="18">
        <v>55</v>
      </c>
      <c r="X31" s="18">
        <v>53</v>
      </c>
      <c r="Y31" s="18">
        <v>53</v>
      </c>
      <c r="Z31" s="18">
        <v>53</v>
      </c>
      <c r="AA31" s="18">
        <f>X31+1</f>
        <v>54</v>
      </c>
      <c r="AB31" s="18">
        <v>54</v>
      </c>
      <c r="AC31" s="18">
        <v>55</v>
      </c>
      <c r="AD31" s="18">
        <f>AC31+1</f>
        <v>56</v>
      </c>
      <c r="AE31" s="18">
        <f>AD31+1</f>
        <v>57</v>
      </c>
      <c r="AF31" s="18"/>
      <c r="AG31" s="18"/>
      <c r="AH31" s="18"/>
      <c r="AI31" s="18"/>
      <c r="AJ31" s="18"/>
      <c r="AK31" s="18"/>
      <c r="AL31" s="18"/>
      <c r="AM31" s="18"/>
      <c r="AN31" s="18"/>
      <c r="AO31" s="27">
        <v>57</v>
      </c>
      <c r="AP31" s="27">
        <v>57</v>
      </c>
      <c r="AQ31" s="27">
        <v>57</v>
      </c>
      <c r="AR31" s="27">
        <v>57</v>
      </c>
      <c r="AS31" s="27">
        <v>57</v>
      </c>
      <c r="AT31" s="27">
        <v>57</v>
      </c>
      <c r="AU31" s="27">
        <v>57</v>
      </c>
      <c r="AV31" s="27">
        <v>57</v>
      </c>
      <c r="AW31" s="27">
        <v>57</v>
      </c>
      <c r="AX31" s="27">
        <v>57</v>
      </c>
      <c r="AY31" s="27">
        <v>57</v>
      </c>
      <c r="AZ31" s="27">
        <v>57</v>
      </c>
      <c r="BA31" s="27">
        <v>57</v>
      </c>
      <c r="BB31" s="27">
        <v>57</v>
      </c>
      <c r="BC31" s="27">
        <v>57</v>
      </c>
      <c r="BD31" s="27"/>
      <c r="BE31" s="27"/>
      <c r="BF31" s="27"/>
      <c r="BG31" s="27"/>
      <c r="BH31" s="27"/>
      <c r="BI31" s="27"/>
      <c r="BJ31" s="27"/>
      <c r="BK31" s="27">
        <v>57</v>
      </c>
      <c r="BL31" s="27">
        <v>57</v>
      </c>
      <c r="BM31" s="27">
        <v>57</v>
      </c>
      <c r="BN31" s="27">
        <v>57</v>
      </c>
      <c r="BO31" s="27">
        <v>57</v>
      </c>
      <c r="BP31" s="27">
        <v>57</v>
      </c>
      <c r="BQ31" s="27">
        <v>57</v>
      </c>
      <c r="BR31" s="27">
        <v>50</v>
      </c>
      <c r="BS31" s="41">
        <f aca="true" t="shared" si="9" ref="BS31:BS37">E31-BR31</f>
        <v>7</v>
      </c>
      <c r="BT31" s="26">
        <f aca="true" t="shared" si="10" ref="BT31:BT37">E31-BQ31</f>
        <v>0</v>
      </c>
      <c r="BU31" s="41">
        <f aca="true" t="shared" si="11" ref="BU31:BU37">BQ31-BR31</f>
        <v>7</v>
      </c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3">
        <f aca="true" t="shared" si="12" ref="CP31:CP37">BT31/BS31</f>
        <v>0</v>
      </c>
      <c r="CQ31" s="29"/>
      <c r="CR31" s="28"/>
      <c r="CS31" s="29" t="s">
        <v>85</v>
      </c>
      <c r="CT31" s="29" t="s">
        <v>183</v>
      </c>
      <c r="CU31" s="29"/>
      <c r="CV31" s="29"/>
      <c r="CW31" s="29"/>
      <c r="CX31" s="29"/>
      <c r="CY31" s="29"/>
      <c r="CZ31" s="29"/>
      <c r="DA31" s="29"/>
      <c r="DB31" s="29"/>
      <c r="DC31" s="29"/>
      <c r="DD31" s="29"/>
      <c r="DE31" s="29"/>
      <c r="DF31" s="30" t="s">
        <v>86</v>
      </c>
      <c r="DG31" s="30" t="s">
        <v>87</v>
      </c>
      <c r="DH31" s="44">
        <v>40311</v>
      </c>
    </row>
    <row r="32" spans="1:112" ht="12.75">
      <c r="A32" s="32">
        <v>27</v>
      </c>
      <c r="B32" s="31" t="s">
        <v>305</v>
      </c>
      <c r="C32" s="27">
        <v>28</v>
      </c>
      <c r="D32" s="27">
        <v>165</v>
      </c>
      <c r="E32" s="27">
        <v>73</v>
      </c>
      <c r="F32" s="18">
        <v>71</v>
      </c>
      <c r="G32" s="18">
        <v>70</v>
      </c>
      <c r="H32" s="18">
        <v>71</v>
      </c>
      <c r="I32" s="18">
        <v>70.5</v>
      </c>
      <c r="J32" s="18">
        <v>70.5</v>
      </c>
      <c r="K32" s="18">
        <v>70</v>
      </c>
      <c r="L32" s="18">
        <v>71</v>
      </c>
      <c r="M32" s="18">
        <v>71</v>
      </c>
      <c r="N32" s="18">
        <v>71</v>
      </c>
      <c r="O32" s="18">
        <v>72</v>
      </c>
      <c r="P32" s="18">
        <v>68.6</v>
      </c>
      <c r="Q32" s="18">
        <v>67.9</v>
      </c>
      <c r="R32" s="18">
        <v>66.4</v>
      </c>
      <c r="S32" s="18">
        <v>67</v>
      </c>
      <c r="T32" s="18">
        <v>65.1</v>
      </c>
      <c r="U32" s="18">
        <v>66.5</v>
      </c>
      <c r="V32" s="18">
        <v>67.8</v>
      </c>
      <c r="W32" s="18">
        <v>68</v>
      </c>
      <c r="X32" s="18">
        <v>68</v>
      </c>
      <c r="Y32" s="18">
        <v>67.5</v>
      </c>
      <c r="Z32" s="18">
        <v>68</v>
      </c>
      <c r="AA32" s="18">
        <v>68</v>
      </c>
      <c r="AB32" s="18">
        <v>67.7</v>
      </c>
      <c r="AC32" s="18">
        <v>67.7</v>
      </c>
      <c r="AD32" s="18">
        <v>66</v>
      </c>
      <c r="AE32" s="18">
        <v>63.7</v>
      </c>
      <c r="AF32" s="18">
        <v>64.7</v>
      </c>
      <c r="AG32" s="18">
        <v>63.2</v>
      </c>
      <c r="AH32" s="18">
        <v>62.1</v>
      </c>
      <c r="AI32" s="18">
        <v>62.6</v>
      </c>
      <c r="AJ32" s="18">
        <v>64</v>
      </c>
      <c r="AK32" s="18">
        <v>63.5</v>
      </c>
      <c r="AL32" s="18"/>
      <c r="AM32" s="18"/>
      <c r="AN32" s="18"/>
      <c r="AO32" s="27">
        <v>63.5</v>
      </c>
      <c r="AP32" s="27">
        <v>66.5</v>
      </c>
      <c r="AQ32" s="27">
        <v>68.5</v>
      </c>
      <c r="AR32" s="27">
        <v>68.5</v>
      </c>
      <c r="AS32" s="27">
        <v>68.5</v>
      </c>
      <c r="AT32" s="27">
        <v>68.5</v>
      </c>
      <c r="AU32" s="27">
        <v>68.5</v>
      </c>
      <c r="AV32" s="46">
        <v>67.7</v>
      </c>
      <c r="AW32" s="46">
        <v>65.8</v>
      </c>
      <c r="AX32" s="46">
        <v>67.7</v>
      </c>
      <c r="AY32" s="46">
        <v>68</v>
      </c>
      <c r="AZ32" s="46">
        <v>67.5</v>
      </c>
      <c r="BA32" s="46">
        <v>68</v>
      </c>
      <c r="BB32" s="46">
        <v>65.2</v>
      </c>
      <c r="BC32" s="46">
        <v>64.3</v>
      </c>
      <c r="BD32" s="49"/>
      <c r="BE32" s="49">
        <v>65</v>
      </c>
      <c r="BF32" s="49"/>
      <c r="BG32" s="49"/>
      <c r="BH32" s="49"/>
      <c r="BI32" s="49"/>
      <c r="BJ32" s="49"/>
      <c r="BK32" s="49">
        <v>64.3</v>
      </c>
      <c r="BL32" s="49">
        <v>64.3</v>
      </c>
      <c r="BM32" s="49">
        <v>64.3</v>
      </c>
      <c r="BN32" s="49">
        <v>64.3</v>
      </c>
      <c r="BO32" s="49">
        <v>64.3</v>
      </c>
      <c r="BP32" s="27">
        <v>64.3</v>
      </c>
      <c r="BQ32" s="27">
        <v>64.3</v>
      </c>
      <c r="BR32" s="27">
        <v>58</v>
      </c>
      <c r="BS32" s="41">
        <f t="shared" si="9"/>
        <v>15</v>
      </c>
      <c r="BT32" s="26">
        <f t="shared" si="10"/>
        <v>8.700000000000003</v>
      </c>
      <c r="BU32" s="41">
        <f t="shared" si="11"/>
        <v>6.299999999999997</v>
      </c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3">
        <f t="shared" si="12"/>
        <v>0.5800000000000002</v>
      </c>
      <c r="CQ32" s="29">
        <f>E32</f>
        <v>73</v>
      </c>
      <c r="CR32" s="28">
        <f>AK32-AJ32</f>
        <v>-0.5</v>
      </c>
      <c r="CS32" s="29" t="s">
        <v>68</v>
      </c>
      <c r="CT32" s="29" t="s">
        <v>162</v>
      </c>
      <c r="CU32" s="29"/>
      <c r="CV32" s="29"/>
      <c r="CW32" s="29"/>
      <c r="CX32" s="29"/>
      <c r="CY32" s="29"/>
      <c r="CZ32" s="29"/>
      <c r="DA32" s="29"/>
      <c r="DB32" s="29"/>
      <c r="DC32" s="29"/>
      <c r="DD32" s="29"/>
      <c r="DE32" s="29" t="s">
        <v>69</v>
      </c>
      <c r="DF32" s="30" t="s">
        <v>70</v>
      </c>
      <c r="DG32" s="30" t="s">
        <v>71</v>
      </c>
      <c r="DH32" s="44" t="s">
        <v>53</v>
      </c>
    </row>
    <row r="33" spans="1:112" ht="12.75">
      <c r="A33" s="32">
        <v>28</v>
      </c>
      <c r="B33" s="31" t="s">
        <v>192</v>
      </c>
      <c r="C33" s="27">
        <v>27</v>
      </c>
      <c r="D33" s="27">
        <v>170</v>
      </c>
      <c r="E33" s="27">
        <v>59.7</v>
      </c>
      <c r="F33" s="18">
        <v>59.7</v>
      </c>
      <c r="G33" s="18">
        <v>59.7</v>
      </c>
      <c r="H33" s="18">
        <v>59.7</v>
      </c>
      <c r="I33" s="18">
        <v>59.7</v>
      </c>
      <c r="J33" s="18">
        <v>59.7</v>
      </c>
      <c r="K33" s="18">
        <v>58.4</v>
      </c>
      <c r="L33" s="18">
        <v>58.4</v>
      </c>
      <c r="M33" s="18">
        <v>57.8</v>
      </c>
      <c r="N33" s="18">
        <v>57</v>
      </c>
      <c r="O33" s="18">
        <v>56.9</v>
      </c>
      <c r="P33" s="18">
        <v>56.9</v>
      </c>
      <c r="Q33" s="18">
        <v>56.8</v>
      </c>
      <c r="R33" s="18">
        <v>56.8</v>
      </c>
      <c r="S33" s="18">
        <v>56.8</v>
      </c>
      <c r="T33" s="18">
        <v>56.8</v>
      </c>
      <c r="U33" s="18">
        <v>56.1</v>
      </c>
      <c r="V33" s="18">
        <v>56.1</v>
      </c>
      <c r="W33" s="18">
        <v>55.8</v>
      </c>
      <c r="X33" s="18">
        <v>55.8</v>
      </c>
      <c r="Y33" s="18">
        <v>55.8</v>
      </c>
      <c r="Z33" s="18">
        <v>55.8</v>
      </c>
      <c r="AA33" s="18">
        <v>56.2</v>
      </c>
      <c r="AB33" s="18">
        <v>56.2</v>
      </c>
      <c r="AC33" s="18">
        <v>56.2</v>
      </c>
      <c r="AD33" s="18">
        <v>54.9</v>
      </c>
      <c r="AE33" s="18">
        <v>54.9</v>
      </c>
      <c r="AF33" s="18">
        <v>54.8</v>
      </c>
      <c r="AG33" s="18"/>
      <c r="AH33" s="18"/>
      <c r="AI33" s="18"/>
      <c r="AJ33" s="18"/>
      <c r="AK33" s="18"/>
      <c r="AL33" s="18"/>
      <c r="AM33" s="18"/>
      <c r="AN33" s="18"/>
      <c r="AO33" s="27">
        <v>54.8</v>
      </c>
      <c r="AP33" s="27">
        <v>54.8</v>
      </c>
      <c r="AQ33" s="27">
        <v>54.8</v>
      </c>
      <c r="AR33" s="46">
        <v>56.9</v>
      </c>
      <c r="AS33" s="27">
        <v>56.9</v>
      </c>
      <c r="AT33" s="27">
        <v>56.9</v>
      </c>
      <c r="AU33" s="27">
        <v>56.9</v>
      </c>
      <c r="AV33" s="46">
        <v>59</v>
      </c>
      <c r="AW33" s="27">
        <v>59</v>
      </c>
      <c r="AX33" s="27">
        <v>59</v>
      </c>
      <c r="AY33" s="27">
        <v>59</v>
      </c>
      <c r="AZ33" s="27">
        <v>59</v>
      </c>
      <c r="BA33" s="27">
        <v>59</v>
      </c>
      <c r="BB33" s="27">
        <v>59</v>
      </c>
      <c r="BC33" s="27">
        <v>59</v>
      </c>
      <c r="BD33" s="27"/>
      <c r="BE33" s="46">
        <v>56.9</v>
      </c>
      <c r="BF33" s="49"/>
      <c r="BG33" s="49"/>
      <c r="BH33" s="49"/>
      <c r="BI33" s="49"/>
      <c r="BJ33" s="49"/>
      <c r="BK33" s="27">
        <v>59</v>
      </c>
      <c r="BL33" s="27">
        <v>59</v>
      </c>
      <c r="BM33" s="27">
        <v>59</v>
      </c>
      <c r="BN33" s="27">
        <v>59</v>
      </c>
      <c r="BO33" s="46">
        <v>55.8</v>
      </c>
      <c r="BP33" s="27">
        <v>55.8</v>
      </c>
      <c r="BQ33" s="27">
        <v>55.8</v>
      </c>
      <c r="BR33" s="27">
        <v>53</v>
      </c>
      <c r="BS33" s="41">
        <f t="shared" si="9"/>
        <v>6.700000000000003</v>
      </c>
      <c r="BT33" s="26">
        <f t="shared" si="10"/>
        <v>3.9000000000000057</v>
      </c>
      <c r="BU33" s="41">
        <f t="shared" si="11"/>
        <v>2.799999999999997</v>
      </c>
      <c r="BV33" s="41">
        <f>H33-BU33</f>
        <v>56.900000000000006</v>
      </c>
      <c r="BW33" s="26">
        <f>H33-BT33</f>
        <v>55.8</v>
      </c>
      <c r="BX33" s="41">
        <f>BV33-BW33</f>
        <v>1.1000000000000085</v>
      </c>
      <c r="BY33" s="41">
        <f>K33-BX33</f>
        <v>57.29999999999999</v>
      </c>
      <c r="BZ33" s="26">
        <f>K33-BW33</f>
        <v>2.6000000000000014</v>
      </c>
      <c r="CA33" s="41">
        <f>BY33-BZ33</f>
        <v>54.69999999999999</v>
      </c>
      <c r="CB33" s="41">
        <f>N33-CA33</f>
        <v>2.3000000000000114</v>
      </c>
      <c r="CC33" s="26">
        <f>N33-BZ33</f>
        <v>54.4</v>
      </c>
      <c r="CD33" s="41">
        <f>CB33-CC33</f>
        <v>-52.09999999999999</v>
      </c>
      <c r="CE33" s="41">
        <f>Q33-CD33</f>
        <v>108.89999999999998</v>
      </c>
      <c r="CF33" s="26">
        <f>Q33-CC33</f>
        <v>2.3999999999999986</v>
      </c>
      <c r="CG33" s="41">
        <f>CE33-CF33</f>
        <v>106.49999999999997</v>
      </c>
      <c r="CH33" s="41">
        <f>T33-CG33</f>
        <v>-49.699999999999974</v>
      </c>
      <c r="CI33" s="26">
        <f>T33-CF33</f>
        <v>54.4</v>
      </c>
      <c r="CJ33" s="41">
        <f>CH33-CI33</f>
        <v>-104.09999999999997</v>
      </c>
      <c r="CK33" s="41">
        <f>W33-CJ33</f>
        <v>159.89999999999998</v>
      </c>
      <c r="CL33" s="26">
        <f>W33-CI33</f>
        <v>1.3999999999999986</v>
      </c>
      <c r="CM33" s="41">
        <f>CK33-CL33</f>
        <v>158.49999999999997</v>
      </c>
      <c r="CN33" s="41">
        <f>Z33-CM33</f>
        <v>-102.69999999999997</v>
      </c>
      <c r="CO33" s="26">
        <f>Z33-CL33</f>
        <v>54.4</v>
      </c>
      <c r="CP33" s="43">
        <f t="shared" si="12"/>
        <v>0.5820895522388065</v>
      </c>
      <c r="CQ33" s="29"/>
      <c r="CR33" s="28"/>
      <c r="CS33" s="29" t="s">
        <v>94</v>
      </c>
      <c r="CT33" s="29" t="s">
        <v>312</v>
      </c>
      <c r="CU33" s="29"/>
      <c r="CV33" s="29"/>
      <c r="CW33" s="29"/>
      <c r="CX33" s="29"/>
      <c r="CY33" s="29"/>
      <c r="CZ33" s="29"/>
      <c r="DA33" s="29"/>
      <c r="DB33" s="29"/>
      <c r="DC33" s="29"/>
      <c r="DD33" s="29"/>
      <c r="DE33" s="29"/>
      <c r="DF33" s="30" t="s">
        <v>95</v>
      </c>
      <c r="DG33" s="30" t="s">
        <v>96</v>
      </c>
      <c r="DH33" s="44">
        <v>40296</v>
      </c>
    </row>
    <row r="34" spans="1:112" ht="12.75">
      <c r="A34" s="32">
        <v>29</v>
      </c>
      <c r="B34" s="31" t="s">
        <v>72</v>
      </c>
      <c r="C34" s="27">
        <v>29</v>
      </c>
      <c r="D34" s="27">
        <v>165</v>
      </c>
      <c r="E34" s="27">
        <v>70.1</v>
      </c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>
        <v>70.1</v>
      </c>
      <c r="Q34" s="18">
        <v>69</v>
      </c>
      <c r="R34" s="18">
        <v>69</v>
      </c>
      <c r="S34" s="18">
        <v>68.2</v>
      </c>
      <c r="T34" s="18">
        <v>66.95</v>
      </c>
      <c r="U34" s="18">
        <v>67.5</v>
      </c>
      <c r="V34" s="18">
        <v>66.6</v>
      </c>
      <c r="W34" s="18">
        <v>67</v>
      </c>
      <c r="X34" s="18">
        <v>66.6</v>
      </c>
      <c r="Y34" s="18">
        <v>66.6</v>
      </c>
      <c r="Z34" s="18">
        <v>66.6</v>
      </c>
      <c r="AA34" s="18">
        <v>66.7</v>
      </c>
      <c r="AB34" s="18">
        <v>67</v>
      </c>
      <c r="AC34" s="18">
        <v>67</v>
      </c>
      <c r="AD34" s="18">
        <v>67.5</v>
      </c>
      <c r="AE34" s="18">
        <v>65.9</v>
      </c>
      <c r="AF34" s="18"/>
      <c r="AG34" s="18"/>
      <c r="AH34" s="18"/>
      <c r="AI34" s="18"/>
      <c r="AJ34" s="18"/>
      <c r="AK34" s="18"/>
      <c r="AL34" s="18"/>
      <c r="AM34" s="18"/>
      <c r="AN34" s="18"/>
      <c r="AO34" s="27">
        <v>65.9</v>
      </c>
      <c r="AP34" s="27">
        <v>65.9</v>
      </c>
      <c r="AQ34" s="27">
        <v>65.9</v>
      </c>
      <c r="AR34" s="27">
        <v>65.9</v>
      </c>
      <c r="AS34" s="27">
        <v>65.9</v>
      </c>
      <c r="AT34" s="27">
        <v>65.9</v>
      </c>
      <c r="AU34" s="27">
        <v>65.9</v>
      </c>
      <c r="AV34" s="27">
        <v>65.9</v>
      </c>
      <c r="AW34" s="27">
        <v>65.9</v>
      </c>
      <c r="AX34" s="27">
        <v>65.9</v>
      </c>
      <c r="AY34" s="27">
        <v>65.9</v>
      </c>
      <c r="AZ34" s="27">
        <v>65.9</v>
      </c>
      <c r="BA34" s="27">
        <v>65.9</v>
      </c>
      <c r="BB34" s="27">
        <v>65.9</v>
      </c>
      <c r="BC34" s="27">
        <v>65.9</v>
      </c>
      <c r="BD34" s="27"/>
      <c r="BE34" s="27"/>
      <c r="BF34" s="27"/>
      <c r="BG34" s="27"/>
      <c r="BH34" s="27"/>
      <c r="BI34" s="27"/>
      <c r="BJ34" s="27"/>
      <c r="BK34" s="27">
        <v>65.9</v>
      </c>
      <c r="BL34" s="27">
        <v>65.9</v>
      </c>
      <c r="BM34" s="27">
        <v>65.9</v>
      </c>
      <c r="BN34" s="27">
        <v>65.9</v>
      </c>
      <c r="BO34" s="27">
        <v>65.9</v>
      </c>
      <c r="BP34" s="27">
        <v>65.9</v>
      </c>
      <c r="BQ34" s="27">
        <v>65.9</v>
      </c>
      <c r="BR34" s="27">
        <v>60</v>
      </c>
      <c r="BS34" s="41">
        <f t="shared" si="9"/>
        <v>10.099999999999994</v>
      </c>
      <c r="BT34" s="26">
        <f t="shared" si="10"/>
        <v>4.199999999999989</v>
      </c>
      <c r="BU34" s="41">
        <f t="shared" si="11"/>
        <v>5.900000000000006</v>
      </c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3">
        <f t="shared" si="12"/>
        <v>0.41584158415841493</v>
      </c>
      <c r="CQ34" s="29"/>
      <c r="CR34" s="28"/>
      <c r="CS34" s="29"/>
      <c r="CT34" s="29"/>
      <c r="CU34" s="29"/>
      <c r="CV34" s="29"/>
      <c r="CW34" s="29"/>
      <c r="CX34" s="29"/>
      <c r="CY34" s="29"/>
      <c r="CZ34" s="29"/>
      <c r="DA34" s="29"/>
      <c r="DB34" s="29"/>
      <c r="DC34" s="29"/>
      <c r="DD34" s="29"/>
      <c r="DE34" s="29"/>
      <c r="DF34" s="30"/>
      <c r="DG34" s="30"/>
      <c r="DH34" s="44">
        <v>40343</v>
      </c>
    </row>
    <row r="35" spans="1:112" ht="12.75">
      <c r="A35" s="32">
        <v>30</v>
      </c>
      <c r="B35" s="31" t="s">
        <v>373</v>
      </c>
      <c r="C35" s="27">
        <v>21</v>
      </c>
      <c r="D35" s="27">
        <v>165</v>
      </c>
      <c r="E35" s="27">
        <v>58</v>
      </c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>
        <v>58</v>
      </c>
      <c r="AO35" s="27">
        <v>58</v>
      </c>
      <c r="AP35" s="27">
        <v>56.8</v>
      </c>
      <c r="AQ35" s="27">
        <v>56.8</v>
      </c>
      <c r="AR35" s="27">
        <v>56.8</v>
      </c>
      <c r="AS35" s="46">
        <v>58.4</v>
      </c>
      <c r="AT35" s="27">
        <v>58.4</v>
      </c>
      <c r="AU35" s="27">
        <v>58.4</v>
      </c>
      <c r="AV35" s="27">
        <v>58.4</v>
      </c>
      <c r="AW35" s="46">
        <v>57.8</v>
      </c>
      <c r="AX35" s="46">
        <v>57.4</v>
      </c>
      <c r="AY35" s="27">
        <v>57.4</v>
      </c>
      <c r="AZ35" s="46">
        <v>57.9</v>
      </c>
      <c r="BA35" s="46">
        <v>57.6</v>
      </c>
      <c r="BB35" s="27">
        <v>57.6</v>
      </c>
      <c r="BC35" s="27">
        <v>57.6</v>
      </c>
      <c r="BD35" s="27"/>
      <c r="BE35" s="27">
        <v>60</v>
      </c>
      <c r="BF35" s="46">
        <v>58.6</v>
      </c>
      <c r="BG35" s="46">
        <v>58.4</v>
      </c>
      <c r="BH35" s="49"/>
      <c r="BI35" s="54">
        <v>58.6</v>
      </c>
      <c r="BJ35" s="49"/>
      <c r="BK35" s="54">
        <v>59.6</v>
      </c>
      <c r="BL35" s="49">
        <v>59.6</v>
      </c>
      <c r="BM35" s="49">
        <v>59.6</v>
      </c>
      <c r="BN35" s="49">
        <v>59.6</v>
      </c>
      <c r="BO35" s="49">
        <v>59.6</v>
      </c>
      <c r="BP35" s="46">
        <v>57.8</v>
      </c>
      <c r="BQ35" s="27">
        <v>57.8</v>
      </c>
      <c r="BR35" s="27">
        <v>52</v>
      </c>
      <c r="BS35" s="41">
        <f t="shared" si="9"/>
        <v>6</v>
      </c>
      <c r="BT35" s="26">
        <f t="shared" si="10"/>
        <v>0.20000000000000284</v>
      </c>
      <c r="BU35" s="41">
        <f t="shared" si="11"/>
        <v>5.799999999999997</v>
      </c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3">
        <f t="shared" si="12"/>
        <v>0.033333333333333805</v>
      </c>
      <c r="CQ35" s="29"/>
      <c r="CR35" s="28"/>
      <c r="CS35" s="29" t="s">
        <v>242</v>
      </c>
      <c r="CT35" s="29" t="s">
        <v>290</v>
      </c>
      <c r="CU35" s="29"/>
      <c r="CV35" s="29"/>
      <c r="CW35" s="29"/>
      <c r="CX35" s="29"/>
      <c r="CY35" s="29"/>
      <c r="CZ35" s="29"/>
      <c r="DA35" s="29"/>
      <c r="DB35" s="29"/>
      <c r="DC35" s="29"/>
      <c r="DD35" s="29"/>
      <c r="DE35" s="29"/>
      <c r="DF35" s="30" t="s">
        <v>243</v>
      </c>
      <c r="DG35" s="30" t="s">
        <v>295</v>
      </c>
      <c r="DH35" s="44" t="s">
        <v>244</v>
      </c>
    </row>
    <row r="36" spans="1:112" ht="12.75">
      <c r="A36" s="32">
        <v>31</v>
      </c>
      <c r="B36" s="31" t="s">
        <v>76</v>
      </c>
      <c r="C36" s="27">
        <v>24</v>
      </c>
      <c r="D36" s="27">
        <v>160</v>
      </c>
      <c r="E36" s="27">
        <v>62</v>
      </c>
      <c r="F36" s="18">
        <v>62</v>
      </c>
      <c r="G36" s="18">
        <v>62</v>
      </c>
      <c r="H36" s="18">
        <v>62</v>
      </c>
      <c r="I36" s="18">
        <v>61.9</v>
      </c>
      <c r="J36" s="18">
        <v>62</v>
      </c>
      <c r="K36" s="18">
        <v>60.5</v>
      </c>
      <c r="L36" s="18">
        <v>61</v>
      </c>
      <c r="M36" s="18">
        <v>61</v>
      </c>
      <c r="N36" s="18">
        <v>61</v>
      </c>
      <c r="O36" s="18">
        <v>61</v>
      </c>
      <c r="P36" s="18">
        <v>60.8</v>
      </c>
      <c r="Q36" s="18">
        <v>60.8</v>
      </c>
      <c r="R36" s="18"/>
      <c r="S36" s="18">
        <v>61.6</v>
      </c>
      <c r="T36" s="18">
        <v>60.5</v>
      </c>
      <c r="U36" s="18">
        <v>60.8</v>
      </c>
      <c r="V36" s="18">
        <v>60.8</v>
      </c>
      <c r="W36" s="18">
        <v>60.7</v>
      </c>
      <c r="X36" s="18">
        <v>60.7</v>
      </c>
      <c r="Y36" s="18">
        <v>60.7</v>
      </c>
      <c r="Z36" s="18">
        <v>60.7</v>
      </c>
      <c r="AA36" s="18">
        <v>62</v>
      </c>
      <c r="AB36" s="18">
        <v>62</v>
      </c>
      <c r="AC36" s="18">
        <v>62.1</v>
      </c>
      <c r="AD36" s="18">
        <v>62</v>
      </c>
      <c r="AE36" s="18">
        <v>61.6</v>
      </c>
      <c r="AF36" s="18">
        <v>60.9</v>
      </c>
      <c r="AG36" s="18">
        <v>60.9</v>
      </c>
      <c r="AH36" s="18">
        <v>60.2</v>
      </c>
      <c r="AI36" s="18"/>
      <c r="AJ36" s="18">
        <v>59.7</v>
      </c>
      <c r="AK36" s="18">
        <v>59.5</v>
      </c>
      <c r="AL36" s="18"/>
      <c r="AM36" s="18"/>
      <c r="AN36" s="18"/>
      <c r="AO36" s="27">
        <v>59.5</v>
      </c>
      <c r="AP36" s="27">
        <v>59.5</v>
      </c>
      <c r="AQ36" s="27">
        <v>59.5</v>
      </c>
      <c r="AR36" s="27">
        <v>59.5</v>
      </c>
      <c r="AS36" s="27">
        <v>59.5</v>
      </c>
      <c r="AT36" s="27">
        <v>59.5</v>
      </c>
      <c r="AU36" s="27">
        <v>59.5</v>
      </c>
      <c r="AV36" s="27">
        <v>59.5</v>
      </c>
      <c r="AW36" s="27">
        <v>59.5</v>
      </c>
      <c r="AX36" s="27">
        <v>59.5</v>
      </c>
      <c r="AY36" s="27">
        <v>59.5</v>
      </c>
      <c r="AZ36" s="27">
        <v>59.5</v>
      </c>
      <c r="BA36" s="27">
        <v>59.5</v>
      </c>
      <c r="BB36" s="27">
        <v>59.5</v>
      </c>
      <c r="BC36" s="27">
        <v>59.5</v>
      </c>
      <c r="BD36" s="49"/>
      <c r="BE36" s="49"/>
      <c r="BF36" s="49"/>
      <c r="BG36" s="49"/>
      <c r="BH36" s="49"/>
      <c r="BI36" s="49"/>
      <c r="BJ36" s="49"/>
      <c r="BK36" s="49">
        <v>59.5</v>
      </c>
      <c r="BL36" s="49">
        <v>59.5</v>
      </c>
      <c r="BM36" s="49">
        <v>59.5</v>
      </c>
      <c r="BN36" s="49">
        <v>59.5</v>
      </c>
      <c r="BO36" s="49">
        <v>59.5</v>
      </c>
      <c r="BP36" s="49">
        <v>59.5</v>
      </c>
      <c r="BQ36" s="49">
        <v>59.5</v>
      </c>
      <c r="BR36" s="27">
        <v>54</v>
      </c>
      <c r="BS36" s="41">
        <f>E36-BR36</f>
        <v>8</v>
      </c>
      <c r="BT36" s="26">
        <f t="shared" si="10"/>
        <v>2.5</v>
      </c>
      <c r="BU36" s="41">
        <f t="shared" si="11"/>
        <v>5.5</v>
      </c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3">
        <f>BT36/BS36</f>
        <v>0.3125</v>
      </c>
      <c r="CQ36" s="29"/>
      <c r="CR36" s="28">
        <f>AK36-AJ36</f>
        <v>-0.20000000000000284</v>
      </c>
      <c r="CS36" s="29" t="s">
        <v>77</v>
      </c>
      <c r="CT36" s="29" t="s">
        <v>78</v>
      </c>
      <c r="CU36" s="29"/>
      <c r="CV36" s="29"/>
      <c r="CW36" s="29"/>
      <c r="CX36" s="29"/>
      <c r="CY36" s="29"/>
      <c r="CZ36" s="29"/>
      <c r="DA36" s="29"/>
      <c r="DB36" s="29"/>
      <c r="DC36" s="29"/>
      <c r="DD36" s="29"/>
      <c r="DE36" s="29"/>
      <c r="DF36" s="30" t="s">
        <v>79</v>
      </c>
      <c r="DG36" s="30" t="s">
        <v>80</v>
      </c>
      <c r="DH36" s="44"/>
    </row>
    <row r="37" spans="1:112" ht="12.75">
      <c r="A37" s="32">
        <v>32</v>
      </c>
      <c r="B37" s="31" t="s">
        <v>376</v>
      </c>
      <c r="C37" s="27">
        <v>44</v>
      </c>
      <c r="D37" s="27">
        <v>172</v>
      </c>
      <c r="E37" s="27">
        <v>72.6</v>
      </c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49"/>
      <c r="BE37" s="49"/>
      <c r="BF37" s="49"/>
      <c r="BG37" s="49"/>
      <c r="BH37" s="49"/>
      <c r="BI37" s="49"/>
      <c r="BJ37" s="49"/>
      <c r="BK37" s="49">
        <v>72.6</v>
      </c>
      <c r="BL37" s="46">
        <v>70.8</v>
      </c>
      <c r="BM37" s="54">
        <v>71.3</v>
      </c>
      <c r="BN37" s="46">
        <v>71</v>
      </c>
      <c r="BO37" s="27">
        <v>71</v>
      </c>
      <c r="BP37" s="27">
        <v>71</v>
      </c>
      <c r="BQ37" s="54">
        <v>71.1</v>
      </c>
      <c r="BR37" s="27">
        <v>67</v>
      </c>
      <c r="BS37" s="41">
        <f t="shared" si="9"/>
        <v>5.599999999999994</v>
      </c>
      <c r="BT37" s="26">
        <f t="shared" si="10"/>
        <v>1.5</v>
      </c>
      <c r="BU37" s="41">
        <f t="shared" si="11"/>
        <v>4.099999999999994</v>
      </c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3">
        <f t="shared" si="12"/>
        <v>0.2678571428571431</v>
      </c>
      <c r="CQ37" s="29"/>
      <c r="CR37" s="28">
        <f>AK37-AJ37</f>
        <v>0</v>
      </c>
      <c r="CS37" s="29" t="s">
        <v>361</v>
      </c>
      <c r="CT37" s="29" t="s">
        <v>361</v>
      </c>
      <c r="CU37" s="29"/>
      <c r="CV37" s="29"/>
      <c r="CW37" s="29"/>
      <c r="CX37" s="29"/>
      <c r="CY37" s="29"/>
      <c r="CZ37" s="29"/>
      <c r="DA37" s="29"/>
      <c r="DB37" s="29"/>
      <c r="DC37" s="29"/>
      <c r="DD37" s="29"/>
      <c r="DE37" s="29"/>
      <c r="DF37" s="30" t="s">
        <v>354</v>
      </c>
      <c r="DG37" s="30" t="s">
        <v>353</v>
      </c>
      <c r="DH37" s="44"/>
    </row>
    <row r="38" spans="1:112" ht="18.75">
      <c r="A38" s="66" t="s">
        <v>254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67"/>
      <c r="AT38" s="67"/>
      <c r="AU38" s="67"/>
      <c r="AV38" s="67"/>
      <c r="AW38" s="67"/>
      <c r="AX38" s="67"/>
      <c r="AY38" s="67"/>
      <c r="AZ38" s="67"/>
      <c r="BA38" s="67"/>
      <c r="BB38" s="67"/>
      <c r="BC38" s="67"/>
      <c r="BD38" s="67"/>
      <c r="BE38" s="67"/>
      <c r="BF38" s="67"/>
      <c r="BG38" s="67"/>
      <c r="BH38" s="67"/>
      <c r="BI38" s="67"/>
      <c r="BJ38" s="67"/>
      <c r="BK38" s="67"/>
      <c r="BL38" s="67"/>
      <c r="BM38" s="67"/>
      <c r="BN38" s="67"/>
      <c r="BO38" s="67"/>
      <c r="BP38" s="67"/>
      <c r="BQ38" s="67"/>
      <c r="BR38" s="67"/>
      <c r="BS38" s="67"/>
      <c r="BT38" s="67"/>
      <c r="BU38" s="67"/>
      <c r="BV38" s="67"/>
      <c r="BW38" s="67"/>
      <c r="BX38" s="67"/>
      <c r="BY38" s="67"/>
      <c r="BZ38" s="67"/>
      <c r="CA38" s="67"/>
      <c r="CB38" s="67"/>
      <c r="CC38" s="67"/>
      <c r="CD38" s="67"/>
      <c r="CE38" s="67"/>
      <c r="CF38" s="67"/>
      <c r="CG38" s="67"/>
      <c r="CH38" s="67"/>
      <c r="CI38" s="67"/>
      <c r="CJ38" s="67"/>
      <c r="CK38" s="67"/>
      <c r="CL38" s="67"/>
      <c r="CM38" s="67"/>
      <c r="CN38" s="67"/>
      <c r="CO38" s="67"/>
      <c r="CP38" s="67"/>
      <c r="CQ38" s="67"/>
      <c r="CR38" s="67"/>
      <c r="CS38" s="67"/>
      <c r="CT38" s="67"/>
      <c r="CU38" s="67"/>
      <c r="CV38" s="67"/>
      <c r="CW38" s="67"/>
      <c r="CX38" s="67"/>
      <c r="CY38" s="67"/>
      <c r="CZ38" s="67"/>
      <c r="DA38" s="67"/>
      <c r="DB38" s="67"/>
      <c r="DC38" s="67"/>
      <c r="DD38" s="67"/>
      <c r="DE38" s="67"/>
      <c r="DF38" s="67"/>
      <c r="DG38" s="67"/>
      <c r="DH38" s="68"/>
    </row>
    <row r="39" spans="1:112" ht="12.75">
      <c r="A39" s="32">
        <v>33</v>
      </c>
      <c r="B39" s="31" t="s">
        <v>61</v>
      </c>
      <c r="C39" s="27">
        <v>29</v>
      </c>
      <c r="D39" s="27">
        <v>172</v>
      </c>
      <c r="E39" s="27">
        <v>59</v>
      </c>
      <c r="F39" s="18">
        <v>59</v>
      </c>
      <c r="G39" s="18">
        <v>59</v>
      </c>
      <c r="H39" s="18">
        <v>59</v>
      </c>
      <c r="I39" s="18">
        <v>59</v>
      </c>
      <c r="J39" s="18">
        <v>59</v>
      </c>
      <c r="K39" s="18">
        <v>59</v>
      </c>
      <c r="L39" s="18">
        <v>56</v>
      </c>
      <c r="M39" s="18">
        <v>56.5</v>
      </c>
      <c r="N39" s="18">
        <v>56</v>
      </c>
      <c r="O39" s="18">
        <v>54</v>
      </c>
      <c r="P39" s="18"/>
      <c r="Q39" s="18">
        <v>55</v>
      </c>
      <c r="R39" s="18">
        <v>55</v>
      </c>
      <c r="S39" s="18">
        <v>55</v>
      </c>
      <c r="T39" s="18">
        <v>53.8</v>
      </c>
      <c r="U39" s="18">
        <v>53.8</v>
      </c>
      <c r="V39" s="18">
        <v>53.8</v>
      </c>
      <c r="W39" s="18">
        <v>53.8</v>
      </c>
      <c r="X39" s="18">
        <v>53.8</v>
      </c>
      <c r="Y39" s="18">
        <v>53.8</v>
      </c>
      <c r="Z39" s="18">
        <v>53.8</v>
      </c>
      <c r="AA39" s="18">
        <f>U39+1</f>
        <v>54.8</v>
      </c>
      <c r="AB39" s="18">
        <v>54.8</v>
      </c>
      <c r="AC39" s="18">
        <v>55.8</v>
      </c>
      <c r="AD39" s="18">
        <f>AC39+1</f>
        <v>56.8</v>
      </c>
      <c r="AE39" s="18">
        <f>AD39+1</f>
        <v>57.8</v>
      </c>
      <c r="AF39" s="18"/>
      <c r="AG39" s="18"/>
      <c r="AH39" s="18"/>
      <c r="AI39" s="18"/>
      <c r="AJ39" s="18"/>
      <c r="AK39" s="18"/>
      <c r="AL39" s="18"/>
      <c r="AM39" s="18"/>
      <c r="AN39" s="18"/>
      <c r="AO39" s="27">
        <v>57.8</v>
      </c>
      <c r="AP39" s="27">
        <v>57.8</v>
      </c>
      <c r="AQ39" s="27">
        <v>57.8</v>
      </c>
      <c r="AR39" s="46">
        <v>56</v>
      </c>
      <c r="AS39" s="27">
        <v>56</v>
      </c>
      <c r="AT39" s="27">
        <v>56</v>
      </c>
      <c r="AU39" s="27">
        <v>56</v>
      </c>
      <c r="AV39" s="27">
        <v>56</v>
      </c>
      <c r="AW39" s="27">
        <v>56</v>
      </c>
      <c r="AX39" s="27">
        <v>56</v>
      </c>
      <c r="AY39" s="27">
        <v>56</v>
      </c>
      <c r="AZ39" s="27">
        <v>56</v>
      </c>
      <c r="BA39" s="27">
        <v>56</v>
      </c>
      <c r="BB39" s="27">
        <v>56</v>
      </c>
      <c r="BC39" s="27">
        <v>56</v>
      </c>
      <c r="BD39" s="27"/>
      <c r="BE39" s="27"/>
      <c r="BF39" s="27"/>
      <c r="BG39" s="27"/>
      <c r="BH39" s="27"/>
      <c r="BI39" s="27"/>
      <c r="BJ39" s="27"/>
      <c r="BK39" s="27">
        <v>56</v>
      </c>
      <c r="BL39" s="27">
        <v>56</v>
      </c>
      <c r="BM39" s="27">
        <v>56</v>
      </c>
      <c r="BN39" s="27">
        <v>56</v>
      </c>
      <c r="BO39" s="27">
        <v>56</v>
      </c>
      <c r="BP39" s="27">
        <v>56</v>
      </c>
      <c r="BQ39" s="27">
        <v>56</v>
      </c>
      <c r="BR39" s="27">
        <v>51</v>
      </c>
      <c r="BS39" s="41">
        <f aca="true" t="shared" si="13" ref="BS39:BS52">E39-BR39</f>
        <v>8</v>
      </c>
      <c r="BT39" s="26">
        <f>E39-BQ39</f>
        <v>3</v>
      </c>
      <c r="BU39" s="41">
        <f>BQ39-BR39</f>
        <v>5</v>
      </c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3">
        <f>BT39/BS39</f>
        <v>0.375</v>
      </c>
      <c r="CQ39" s="29"/>
      <c r="CR39" s="28"/>
      <c r="CS39" s="29" t="s">
        <v>60</v>
      </c>
      <c r="CT39" s="29" t="s">
        <v>165</v>
      </c>
      <c r="CU39" s="29"/>
      <c r="CV39" s="29"/>
      <c r="CW39" s="29"/>
      <c r="CX39" s="29"/>
      <c r="CY39" s="29"/>
      <c r="CZ39" s="29"/>
      <c r="DA39" s="29"/>
      <c r="DB39" s="29"/>
      <c r="DC39" s="29"/>
      <c r="DD39" s="29"/>
      <c r="DE39" s="29"/>
      <c r="DF39" s="30" t="s">
        <v>62</v>
      </c>
      <c r="DG39" s="30" t="s">
        <v>63</v>
      </c>
      <c r="DH39" s="44">
        <v>40302</v>
      </c>
    </row>
    <row r="40" spans="1:112" ht="12.75">
      <c r="A40" s="45">
        <v>34</v>
      </c>
      <c r="B40" s="31" t="s">
        <v>321</v>
      </c>
      <c r="C40" s="27">
        <v>31</v>
      </c>
      <c r="D40" s="27">
        <v>164</v>
      </c>
      <c r="E40" s="27">
        <v>60</v>
      </c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27"/>
      <c r="AP40" s="27"/>
      <c r="AQ40" s="27"/>
      <c r="AR40" s="46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46">
        <v>59.5</v>
      </c>
      <c r="BI40" s="54">
        <v>59.7</v>
      </c>
      <c r="BJ40" s="49"/>
      <c r="BK40" s="46">
        <v>58.5</v>
      </c>
      <c r="BL40" s="46">
        <v>57.9</v>
      </c>
      <c r="BM40" s="27">
        <v>57.9</v>
      </c>
      <c r="BN40" s="46">
        <v>57.6</v>
      </c>
      <c r="BO40" s="27">
        <v>57.6</v>
      </c>
      <c r="BP40" s="54">
        <v>59</v>
      </c>
      <c r="BQ40" s="58">
        <v>59</v>
      </c>
      <c r="BR40" s="27">
        <v>55</v>
      </c>
      <c r="BS40" s="41">
        <f t="shared" si="13"/>
        <v>5</v>
      </c>
      <c r="BT40" s="26">
        <f aca="true" t="shared" si="14" ref="BT40:BT52">E40-BQ40</f>
        <v>1</v>
      </c>
      <c r="BU40" s="41">
        <f aca="true" t="shared" si="15" ref="BU40:BU52">BQ40-BR40</f>
        <v>4</v>
      </c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3">
        <f aca="true" t="shared" si="16" ref="CP40:CP52">BT40/BS40</f>
        <v>0.2</v>
      </c>
      <c r="CQ40" s="29"/>
      <c r="CR40" s="28"/>
      <c r="CS40" s="29" t="s">
        <v>322</v>
      </c>
      <c r="CT40" s="29" t="s">
        <v>330</v>
      </c>
      <c r="CU40" s="29"/>
      <c r="CV40" s="29"/>
      <c r="CW40" s="29"/>
      <c r="CX40" s="29"/>
      <c r="CY40" s="29"/>
      <c r="CZ40" s="29"/>
      <c r="DA40" s="29"/>
      <c r="DB40" s="29"/>
      <c r="DC40" s="29"/>
      <c r="DD40" s="29"/>
      <c r="DE40" s="29"/>
      <c r="DF40" s="30"/>
      <c r="DG40" s="30" t="s">
        <v>323</v>
      </c>
      <c r="DH40" s="44" t="s">
        <v>324</v>
      </c>
    </row>
    <row r="41" spans="1:112" ht="12.75">
      <c r="A41" s="32">
        <v>35</v>
      </c>
      <c r="B41" s="31" t="s">
        <v>256</v>
      </c>
      <c r="C41" s="27"/>
      <c r="D41" s="27">
        <v>166</v>
      </c>
      <c r="E41" s="27">
        <v>77</v>
      </c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>
        <v>77</v>
      </c>
      <c r="AH41" s="18"/>
      <c r="AI41" s="18"/>
      <c r="AJ41" s="18"/>
      <c r="AK41" s="18"/>
      <c r="AL41" s="18">
        <v>73</v>
      </c>
      <c r="AM41" s="18">
        <v>72.5</v>
      </c>
      <c r="AN41" s="18">
        <v>72.5</v>
      </c>
      <c r="AO41" s="27">
        <v>72.5</v>
      </c>
      <c r="AP41" s="27">
        <v>72</v>
      </c>
      <c r="AQ41" s="27">
        <v>72</v>
      </c>
      <c r="AR41" s="27">
        <v>72</v>
      </c>
      <c r="AS41" s="46">
        <v>73.5</v>
      </c>
      <c r="AT41" s="46">
        <v>73</v>
      </c>
      <c r="AU41" s="27">
        <v>73</v>
      </c>
      <c r="AV41" s="27">
        <v>73</v>
      </c>
      <c r="AW41" s="27">
        <v>73</v>
      </c>
      <c r="AX41" s="27">
        <v>73</v>
      </c>
      <c r="AY41" s="27">
        <v>73</v>
      </c>
      <c r="AZ41" s="27">
        <v>73</v>
      </c>
      <c r="BA41" s="27">
        <v>73</v>
      </c>
      <c r="BB41" s="27">
        <v>73</v>
      </c>
      <c r="BC41" s="46">
        <v>72</v>
      </c>
      <c r="BD41" s="49">
        <v>72</v>
      </c>
      <c r="BE41" s="49">
        <v>72</v>
      </c>
      <c r="BF41" s="46">
        <v>71</v>
      </c>
      <c r="BG41" s="54">
        <v>71.5</v>
      </c>
      <c r="BH41" s="49"/>
      <c r="BI41" s="49"/>
      <c r="BJ41" s="49"/>
      <c r="BK41" s="54">
        <v>72</v>
      </c>
      <c r="BL41" s="27">
        <v>72</v>
      </c>
      <c r="BM41" s="58">
        <v>72</v>
      </c>
      <c r="BN41" s="27">
        <v>72</v>
      </c>
      <c r="BO41" s="27">
        <v>72</v>
      </c>
      <c r="BP41" s="27">
        <v>72</v>
      </c>
      <c r="BQ41" s="27">
        <v>72</v>
      </c>
      <c r="BR41" s="27">
        <v>67</v>
      </c>
      <c r="BS41" s="41">
        <f t="shared" si="13"/>
        <v>10</v>
      </c>
      <c r="BT41" s="26">
        <f t="shared" si="14"/>
        <v>5</v>
      </c>
      <c r="BU41" s="41">
        <f t="shared" si="15"/>
        <v>5</v>
      </c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3">
        <f t="shared" si="16"/>
        <v>0.5</v>
      </c>
      <c r="CQ41" s="29"/>
      <c r="CR41" s="28"/>
      <c r="CS41" s="29" t="s">
        <v>239</v>
      </c>
      <c r="CT41" s="29" t="s">
        <v>233</v>
      </c>
      <c r="CU41" s="29"/>
      <c r="CV41" s="29"/>
      <c r="CW41" s="29"/>
      <c r="CX41" s="29"/>
      <c r="CY41" s="29"/>
      <c r="CZ41" s="29"/>
      <c r="DA41" s="29"/>
      <c r="DB41" s="29"/>
      <c r="DC41" s="29"/>
      <c r="DD41" s="29"/>
      <c r="DE41" s="29"/>
      <c r="DF41" s="30" t="s">
        <v>232</v>
      </c>
      <c r="DG41" s="30" t="s">
        <v>234</v>
      </c>
      <c r="DH41" s="44" t="s">
        <v>231</v>
      </c>
    </row>
    <row r="42" spans="1:112" ht="12.75">
      <c r="A42" s="45">
        <v>36</v>
      </c>
      <c r="B42" s="31" t="s">
        <v>274</v>
      </c>
      <c r="C42" s="27">
        <v>23.5</v>
      </c>
      <c r="D42" s="27">
        <v>160</v>
      </c>
      <c r="E42" s="27">
        <v>53.5</v>
      </c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27"/>
      <c r="AP42" s="27"/>
      <c r="AQ42" s="27"/>
      <c r="AR42" s="27"/>
      <c r="AS42" s="27"/>
      <c r="AT42" s="27"/>
      <c r="AU42" s="27"/>
      <c r="AV42" s="46">
        <v>53.5</v>
      </c>
      <c r="AW42" s="46">
        <v>52.5</v>
      </c>
      <c r="AX42" s="27">
        <v>52.5</v>
      </c>
      <c r="AY42" s="27">
        <v>52.5</v>
      </c>
      <c r="AZ42" s="27">
        <v>52.5</v>
      </c>
      <c r="BA42" s="27">
        <v>52.5</v>
      </c>
      <c r="BB42" s="27">
        <v>52.5</v>
      </c>
      <c r="BC42" s="27">
        <v>52.5</v>
      </c>
      <c r="BD42" s="27"/>
      <c r="BE42" s="27"/>
      <c r="BF42" s="27"/>
      <c r="BG42" s="27"/>
      <c r="BH42" s="27"/>
      <c r="BI42" s="27"/>
      <c r="BJ42" s="27"/>
      <c r="BK42" s="27">
        <v>52.5</v>
      </c>
      <c r="BL42" s="27">
        <v>52.5</v>
      </c>
      <c r="BM42" s="27">
        <v>52.5</v>
      </c>
      <c r="BN42" s="27">
        <v>52.5</v>
      </c>
      <c r="BO42" s="27">
        <v>52.5</v>
      </c>
      <c r="BP42" s="27">
        <v>52.5</v>
      </c>
      <c r="BQ42" s="27">
        <v>52.5</v>
      </c>
      <c r="BR42" s="27">
        <v>48</v>
      </c>
      <c r="BS42" s="41">
        <f t="shared" si="13"/>
        <v>5.5</v>
      </c>
      <c r="BT42" s="26">
        <f t="shared" si="14"/>
        <v>1</v>
      </c>
      <c r="BU42" s="41">
        <f t="shared" si="15"/>
        <v>4.5</v>
      </c>
      <c r="BV42" s="41">
        <f>H42-BU42</f>
        <v>-4.5</v>
      </c>
      <c r="BW42" s="26">
        <f>H42-BT42</f>
        <v>-1</v>
      </c>
      <c r="BX42" s="41">
        <f>BV42-BW42</f>
        <v>-3.5</v>
      </c>
      <c r="BY42" s="41">
        <f>K42-BX42</f>
        <v>3.5</v>
      </c>
      <c r="BZ42" s="26">
        <f>K42-BW42</f>
        <v>1</v>
      </c>
      <c r="CA42" s="41">
        <f>BY42-BZ42</f>
        <v>2.5</v>
      </c>
      <c r="CB42" s="41">
        <f>N42-CA42</f>
        <v>-2.5</v>
      </c>
      <c r="CC42" s="26">
        <f>N42-BZ42</f>
        <v>-1</v>
      </c>
      <c r="CD42" s="41">
        <f>CB42-CC42</f>
        <v>-1.5</v>
      </c>
      <c r="CE42" s="41">
        <f>Q42-CD42</f>
        <v>1.5</v>
      </c>
      <c r="CF42" s="26">
        <f>Q42-CC42</f>
        <v>1</v>
      </c>
      <c r="CG42" s="41">
        <f>CE42-CF42</f>
        <v>0.5</v>
      </c>
      <c r="CH42" s="41">
        <f>T42-CG42</f>
        <v>-0.5</v>
      </c>
      <c r="CI42" s="26">
        <f>T42-CF42</f>
        <v>-1</v>
      </c>
      <c r="CJ42" s="41">
        <f>CH42-CI42</f>
        <v>0.5</v>
      </c>
      <c r="CK42" s="41">
        <f>W42-CJ42</f>
        <v>-0.5</v>
      </c>
      <c r="CL42" s="26">
        <f>W42-CI42</f>
        <v>1</v>
      </c>
      <c r="CM42" s="41">
        <f>CK42-CL42</f>
        <v>-1.5</v>
      </c>
      <c r="CN42" s="41">
        <f>Z42-CM42</f>
        <v>1.5</v>
      </c>
      <c r="CO42" s="26">
        <f>Z42-CL42</f>
        <v>-1</v>
      </c>
      <c r="CP42" s="43">
        <f t="shared" si="16"/>
        <v>0.18181818181818182</v>
      </c>
      <c r="CQ42" s="29"/>
      <c r="CR42" s="28"/>
      <c r="CS42" s="29"/>
      <c r="CT42" s="29"/>
      <c r="CU42" s="29"/>
      <c r="CV42" s="29"/>
      <c r="CW42" s="29"/>
      <c r="CX42" s="29"/>
      <c r="CY42" s="29"/>
      <c r="CZ42" s="29"/>
      <c r="DA42" s="29"/>
      <c r="DB42" s="29"/>
      <c r="DC42" s="29"/>
      <c r="DD42" s="29"/>
      <c r="DE42" s="29"/>
      <c r="DF42" s="30"/>
      <c r="DG42" s="30"/>
      <c r="DH42" s="44"/>
    </row>
    <row r="43" spans="1:112" ht="12.75">
      <c r="A43" s="32">
        <v>37</v>
      </c>
      <c r="B43" s="51" t="s">
        <v>307</v>
      </c>
      <c r="C43" s="49">
        <v>28</v>
      </c>
      <c r="D43" s="49">
        <v>153</v>
      </c>
      <c r="E43" s="49">
        <v>55.7</v>
      </c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49"/>
      <c r="AV43" s="49"/>
      <c r="AW43" s="49"/>
      <c r="AX43" s="49"/>
      <c r="AY43" s="49"/>
      <c r="AZ43" s="49"/>
      <c r="BA43" s="49"/>
      <c r="BB43" s="49">
        <v>55.6</v>
      </c>
      <c r="BC43" s="49"/>
      <c r="BD43" s="46">
        <v>54</v>
      </c>
      <c r="BE43" s="49"/>
      <c r="BF43" s="46">
        <v>53.6</v>
      </c>
      <c r="BG43" s="49"/>
      <c r="BH43" s="49"/>
      <c r="BI43" s="49"/>
      <c r="BJ43" s="49"/>
      <c r="BK43" s="27">
        <v>53.6</v>
      </c>
      <c r="BL43" s="27">
        <v>53.6</v>
      </c>
      <c r="BM43" s="27">
        <v>53.6</v>
      </c>
      <c r="BN43" s="27">
        <v>53.6</v>
      </c>
      <c r="BO43" s="27">
        <v>53.6</v>
      </c>
      <c r="BP43" s="27">
        <v>53.6</v>
      </c>
      <c r="BQ43" s="27">
        <v>53.6</v>
      </c>
      <c r="BR43" s="49">
        <v>50</v>
      </c>
      <c r="BS43" s="41">
        <f t="shared" si="13"/>
        <v>5.700000000000003</v>
      </c>
      <c r="BT43" s="26">
        <f t="shared" si="14"/>
        <v>2.1000000000000014</v>
      </c>
      <c r="BU43" s="41">
        <f t="shared" si="15"/>
        <v>3.6000000000000014</v>
      </c>
      <c r="BV43" s="41"/>
      <c r="BW43" s="26"/>
      <c r="BX43" s="41"/>
      <c r="BY43" s="41"/>
      <c r="BZ43" s="26"/>
      <c r="CA43" s="41"/>
      <c r="CB43" s="41"/>
      <c r="CC43" s="26"/>
      <c r="CD43" s="41"/>
      <c r="CE43" s="41"/>
      <c r="CF43" s="26"/>
      <c r="CG43" s="41"/>
      <c r="CH43" s="41"/>
      <c r="CI43" s="26"/>
      <c r="CJ43" s="41"/>
      <c r="CK43" s="41"/>
      <c r="CL43" s="26"/>
      <c r="CM43" s="41"/>
      <c r="CN43" s="41"/>
      <c r="CO43" s="26"/>
      <c r="CP43" s="43">
        <f t="shared" si="16"/>
        <v>0.36842105263157904</v>
      </c>
      <c r="CQ43" s="1"/>
      <c r="CR43" s="10"/>
      <c r="CS43" s="52" t="s">
        <v>308</v>
      </c>
      <c r="CT43" s="52" t="s">
        <v>315</v>
      </c>
      <c r="CU43" s="52"/>
      <c r="CV43" s="52"/>
      <c r="CW43" s="52"/>
      <c r="CX43" s="52"/>
      <c r="CY43" s="52"/>
      <c r="CZ43" s="52"/>
      <c r="DA43" s="52"/>
      <c r="DB43" s="52"/>
      <c r="DC43" s="52"/>
      <c r="DD43" s="52"/>
      <c r="DE43" s="52"/>
      <c r="DF43" s="50"/>
      <c r="DG43" s="50"/>
      <c r="DH43" s="53">
        <v>40627</v>
      </c>
    </row>
    <row r="44" spans="1:112" ht="12.75">
      <c r="A44" s="45">
        <v>38</v>
      </c>
      <c r="B44" s="31" t="s">
        <v>331</v>
      </c>
      <c r="C44" s="27">
        <v>25</v>
      </c>
      <c r="D44" s="27">
        <v>169</v>
      </c>
      <c r="E44" s="27">
        <v>59.5</v>
      </c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>
        <v>59.5</v>
      </c>
      <c r="AN44" s="18"/>
      <c r="AO44" s="27">
        <v>60</v>
      </c>
      <c r="AP44" s="27">
        <v>60</v>
      </c>
      <c r="AQ44" s="27">
        <v>60</v>
      </c>
      <c r="AR44" s="46">
        <v>59.5</v>
      </c>
      <c r="AS44" s="27">
        <v>59.5</v>
      </c>
      <c r="AT44" s="46">
        <v>58.1</v>
      </c>
      <c r="AU44" s="27">
        <v>58.1</v>
      </c>
      <c r="AV44" s="46">
        <v>59.2</v>
      </c>
      <c r="AW44" s="46">
        <v>58.7</v>
      </c>
      <c r="AX44" s="46">
        <v>58.1</v>
      </c>
      <c r="AY44" s="46">
        <v>56.9</v>
      </c>
      <c r="AZ44" s="27">
        <v>56.9</v>
      </c>
      <c r="BA44" s="46">
        <v>58.5</v>
      </c>
      <c r="BB44" s="46">
        <v>58</v>
      </c>
      <c r="BC44" s="27">
        <v>58</v>
      </c>
      <c r="BD44" s="49"/>
      <c r="BE44" s="46">
        <v>57.3</v>
      </c>
      <c r="BF44" s="49"/>
      <c r="BG44" s="49">
        <v>58.2</v>
      </c>
      <c r="BH44" s="49"/>
      <c r="BI44" s="46">
        <v>57.5</v>
      </c>
      <c r="BJ44" s="49"/>
      <c r="BK44" s="58">
        <v>57.5</v>
      </c>
      <c r="BL44" s="27">
        <v>57.5</v>
      </c>
      <c r="BM44" s="27">
        <v>57.5</v>
      </c>
      <c r="BN44" s="27">
        <v>57.5</v>
      </c>
      <c r="BO44" s="54">
        <v>57.6</v>
      </c>
      <c r="BP44" s="27">
        <v>57.6</v>
      </c>
      <c r="BQ44" s="27">
        <v>57.6</v>
      </c>
      <c r="BR44" s="27">
        <v>55</v>
      </c>
      <c r="BS44" s="41">
        <f t="shared" si="13"/>
        <v>4.5</v>
      </c>
      <c r="BT44" s="26">
        <f t="shared" si="14"/>
        <v>1.8999999999999986</v>
      </c>
      <c r="BU44" s="41">
        <f t="shared" si="15"/>
        <v>2.6000000000000014</v>
      </c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3">
        <f t="shared" si="16"/>
        <v>0.4222222222222219</v>
      </c>
      <c r="CQ44" s="29"/>
      <c r="CR44" s="28"/>
      <c r="CS44" s="29"/>
      <c r="CT44" s="47" t="s">
        <v>297</v>
      </c>
      <c r="CU44" s="29"/>
      <c r="CV44" s="29"/>
      <c r="CW44" s="29"/>
      <c r="CX44" s="29"/>
      <c r="CY44" s="29"/>
      <c r="CZ44" s="29"/>
      <c r="DA44" s="29"/>
      <c r="DB44" s="29"/>
      <c r="DC44" s="29"/>
      <c r="DD44" s="29"/>
      <c r="DE44" s="29" t="s">
        <v>241</v>
      </c>
      <c r="DF44" s="30" t="s">
        <v>230</v>
      </c>
      <c r="DG44" s="30" t="s">
        <v>240</v>
      </c>
      <c r="DH44" s="44"/>
    </row>
    <row r="45" spans="1:112" ht="12.75">
      <c r="A45" s="32">
        <v>39</v>
      </c>
      <c r="B45" s="31" t="s">
        <v>334</v>
      </c>
      <c r="C45" s="27">
        <v>26</v>
      </c>
      <c r="D45" s="27">
        <v>161</v>
      </c>
      <c r="E45" s="27">
        <v>72</v>
      </c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27"/>
      <c r="AP45" s="27"/>
      <c r="AQ45" s="27"/>
      <c r="AR45" s="46"/>
      <c r="AS45" s="27"/>
      <c r="AT45" s="46"/>
      <c r="AU45" s="27"/>
      <c r="AV45" s="46"/>
      <c r="AW45" s="46"/>
      <c r="AX45" s="46"/>
      <c r="AY45" s="46"/>
      <c r="AZ45" s="27"/>
      <c r="BA45" s="46"/>
      <c r="BB45" s="46"/>
      <c r="BC45" s="27"/>
      <c r="BD45" s="49"/>
      <c r="BE45" s="49"/>
      <c r="BF45" s="46">
        <v>66.1</v>
      </c>
      <c r="BG45" s="49"/>
      <c r="BH45" s="46">
        <v>65.1</v>
      </c>
      <c r="BI45" s="46">
        <v>64.7</v>
      </c>
      <c r="BJ45" s="46">
        <v>64</v>
      </c>
      <c r="BK45" s="46">
        <v>61.9</v>
      </c>
      <c r="BL45" s="27">
        <v>61.9</v>
      </c>
      <c r="BM45" s="54">
        <v>62.3</v>
      </c>
      <c r="BN45" s="27">
        <v>61.4</v>
      </c>
      <c r="BO45" s="54">
        <v>61.7</v>
      </c>
      <c r="BP45" s="27">
        <v>61.7</v>
      </c>
      <c r="BQ45" s="27">
        <v>61.7</v>
      </c>
      <c r="BR45" s="27">
        <v>60</v>
      </c>
      <c r="BS45" s="41">
        <f t="shared" si="13"/>
        <v>12</v>
      </c>
      <c r="BT45" s="26">
        <f t="shared" si="14"/>
        <v>10.299999999999997</v>
      </c>
      <c r="BU45" s="41">
        <f t="shared" si="15"/>
        <v>1.7000000000000028</v>
      </c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3">
        <f t="shared" si="16"/>
        <v>0.8583333333333331</v>
      </c>
      <c r="CQ45" s="29"/>
      <c r="CR45" s="28"/>
      <c r="CS45" s="29" t="s">
        <v>316</v>
      </c>
      <c r="CT45" s="47" t="s">
        <v>367</v>
      </c>
      <c r="CU45" s="29"/>
      <c r="CV45" s="29"/>
      <c r="CW45" s="29"/>
      <c r="CX45" s="29"/>
      <c r="CY45" s="29"/>
      <c r="CZ45" s="29"/>
      <c r="DA45" s="29"/>
      <c r="DB45" s="29"/>
      <c r="DC45" s="29"/>
      <c r="DD45" s="29"/>
      <c r="DE45" s="29"/>
      <c r="DF45" s="30"/>
      <c r="DG45" s="30" t="s">
        <v>339</v>
      </c>
      <c r="DH45" s="44"/>
    </row>
    <row r="46" spans="1:112" ht="12.75">
      <c r="A46" s="45">
        <v>40</v>
      </c>
      <c r="B46" s="31" t="s">
        <v>278</v>
      </c>
      <c r="C46" s="27">
        <v>25</v>
      </c>
      <c r="D46" s="27">
        <v>165</v>
      </c>
      <c r="E46" s="27">
        <v>56</v>
      </c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27"/>
      <c r="AP46" s="27"/>
      <c r="AQ46" s="27"/>
      <c r="AR46" s="46"/>
      <c r="AS46" s="27"/>
      <c r="AT46" s="27"/>
      <c r="AU46" s="27"/>
      <c r="AV46" s="27"/>
      <c r="AW46" s="46">
        <v>56</v>
      </c>
      <c r="AX46" s="27">
        <v>56</v>
      </c>
      <c r="AY46" s="27">
        <v>56</v>
      </c>
      <c r="AZ46" s="27">
        <v>56</v>
      </c>
      <c r="BA46" s="27">
        <v>56</v>
      </c>
      <c r="BB46" s="27">
        <v>56</v>
      </c>
      <c r="BC46" s="27">
        <v>56</v>
      </c>
      <c r="BD46" s="27"/>
      <c r="BE46" s="27"/>
      <c r="BF46" s="27"/>
      <c r="BG46" s="27"/>
      <c r="BH46" s="27"/>
      <c r="BI46" s="27"/>
      <c r="BJ46" s="27"/>
      <c r="BK46" s="27">
        <v>56</v>
      </c>
      <c r="BL46" s="27">
        <v>56</v>
      </c>
      <c r="BM46" s="27">
        <v>56</v>
      </c>
      <c r="BN46" s="46">
        <v>53</v>
      </c>
      <c r="BO46" s="58">
        <v>53</v>
      </c>
      <c r="BP46" s="27">
        <v>53</v>
      </c>
      <c r="BQ46" s="27">
        <v>53</v>
      </c>
      <c r="BR46" s="27">
        <v>52</v>
      </c>
      <c r="BS46" s="41">
        <f t="shared" si="13"/>
        <v>4</v>
      </c>
      <c r="BT46" s="26">
        <f t="shared" si="14"/>
        <v>3</v>
      </c>
      <c r="BU46" s="41">
        <f t="shared" si="15"/>
        <v>1</v>
      </c>
      <c r="BV46" s="41">
        <f>H46-BU46</f>
        <v>-1</v>
      </c>
      <c r="BW46" s="26">
        <f>H46-BT46</f>
        <v>-3</v>
      </c>
      <c r="BX46" s="41">
        <f>BV46-BW46</f>
        <v>2</v>
      </c>
      <c r="BY46" s="41">
        <f>K46-BX46</f>
        <v>-2</v>
      </c>
      <c r="BZ46" s="26">
        <f>K46-BW46</f>
        <v>3</v>
      </c>
      <c r="CA46" s="41">
        <f>BY46-BZ46</f>
        <v>-5</v>
      </c>
      <c r="CB46" s="41">
        <f>N46-CA46</f>
        <v>5</v>
      </c>
      <c r="CC46" s="26">
        <f>N46-BZ46</f>
        <v>-3</v>
      </c>
      <c r="CD46" s="41">
        <f>CB46-CC46</f>
        <v>8</v>
      </c>
      <c r="CE46" s="41">
        <f>Q46-CD46</f>
        <v>-8</v>
      </c>
      <c r="CF46" s="26">
        <f>Q46-CC46</f>
        <v>3</v>
      </c>
      <c r="CG46" s="41">
        <f>CE46-CF46</f>
        <v>-11</v>
      </c>
      <c r="CH46" s="41">
        <f>T46-CG46</f>
        <v>11</v>
      </c>
      <c r="CI46" s="26">
        <f>T46-CF46</f>
        <v>-3</v>
      </c>
      <c r="CJ46" s="41">
        <f>CH46-CI46</f>
        <v>14</v>
      </c>
      <c r="CK46" s="41">
        <f>W46-CJ46</f>
        <v>-14</v>
      </c>
      <c r="CL46" s="26">
        <f>W46-CI46</f>
        <v>3</v>
      </c>
      <c r="CM46" s="41">
        <f>CK46-CL46</f>
        <v>-17</v>
      </c>
      <c r="CN46" s="41">
        <f>Z46-CM46</f>
        <v>17</v>
      </c>
      <c r="CO46" s="26">
        <f>Z46-CL46</f>
        <v>-3</v>
      </c>
      <c r="CP46" s="43">
        <f t="shared" si="16"/>
        <v>0.75</v>
      </c>
      <c r="CQ46" s="29"/>
      <c r="CR46" s="28"/>
      <c r="CS46" s="29" t="s">
        <v>279</v>
      </c>
      <c r="CT46" s="29" t="s">
        <v>279</v>
      </c>
      <c r="CU46" s="29"/>
      <c r="CV46" s="29"/>
      <c r="CW46" s="29"/>
      <c r="CX46" s="29"/>
      <c r="CY46" s="29"/>
      <c r="CZ46" s="29"/>
      <c r="DA46" s="29"/>
      <c r="DB46" s="29"/>
      <c r="DC46" s="29"/>
      <c r="DD46" s="29"/>
      <c r="DE46" s="29"/>
      <c r="DF46" s="30"/>
      <c r="DG46" s="30"/>
      <c r="DH46" s="44"/>
    </row>
    <row r="47" spans="1:112" ht="12.75">
      <c r="A47" s="32">
        <v>41</v>
      </c>
      <c r="B47" s="31" t="s">
        <v>206</v>
      </c>
      <c r="C47" s="27"/>
      <c r="D47" s="27">
        <v>177</v>
      </c>
      <c r="E47" s="27">
        <v>65</v>
      </c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>
        <v>65</v>
      </c>
      <c r="AF47" s="18">
        <v>65</v>
      </c>
      <c r="AG47" s="18"/>
      <c r="AH47" s="18"/>
      <c r="AI47" s="18">
        <v>62.5</v>
      </c>
      <c r="AJ47" s="18">
        <v>62.5</v>
      </c>
      <c r="AK47" s="18">
        <v>61.9</v>
      </c>
      <c r="AL47" s="18">
        <v>62.3</v>
      </c>
      <c r="AM47" s="18"/>
      <c r="AN47" s="18"/>
      <c r="AO47" s="27">
        <v>62.3</v>
      </c>
      <c r="AP47" s="27">
        <v>62.3</v>
      </c>
      <c r="AQ47" s="27">
        <v>62.3</v>
      </c>
      <c r="AR47" s="27">
        <v>62.3</v>
      </c>
      <c r="AS47" s="27">
        <v>62.3</v>
      </c>
      <c r="AT47" s="27">
        <v>62.3</v>
      </c>
      <c r="AU47" s="27">
        <v>62.3</v>
      </c>
      <c r="AV47" s="27">
        <v>62.3</v>
      </c>
      <c r="AW47" s="46">
        <v>62.4</v>
      </c>
      <c r="AX47" s="27">
        <v>62.4</v>
      </c>
      <c r="AY47" s="46">
        <v>61.7</v>
      </c>
      <c r="AZ47" s="46">
        <v>61.7</v>
      </c>
      <c r="BA47" s="27">
        <v>61.7</v>
      </c>
      <c r="BB47" s="27">
        <v>61.7</v>
      </c>
      <c r="BC47" s="27">
        <v>61.7</v>
      </c>
      <c r="BD47" s="27"/>
      <c r="BE47" s="27"/>
      <c r="BF47" s="27"/>
      <c r="BG47" s="27"/>
      <c r="BH47" s="27">
        <v>61.7</v>
      </c>
      <c r="BI47" s="27"/>
      <c r="BJ47" s="27"/>
      <c r="BK47" s="27">
        <v>61.7</v>
      </c>
      <c r="BL47" s="27">
        <v>61.7</v>
      </c>
      <c r="BM47" s="27">
        <v>61.7</v>
      </c>
      <c r="BN47" s="27">
        <v>61.7</v>
      </c>
      <c r="BO47" s="54">
        <v>63.1</v>
      </c>
      <c r="BP47" s="27">
        <v>63.1</v>
      </c>
      <c r="BQ47" s="27">
        <v>63.1</v>
      </c>
      <c r="BR47" s="27">
        <v>58</v>
      </c>
      <c r="BS47" s="41">
        <f t="shared" si="13"/>
        <v>7</v>
      </c>
      <c r="BT47" s="26">
        <f t="shared" si="14"/>
        <v>1.8999999999999986</v>
      </c>
      <c r="BU47" s="41">
        <f t="shared" si="15"/>
        <v>5.100000000000001</v>
      </c>
      <c r="BV47" s="41">
        <f>H47-BU47</f>
        <v>-5.100000000000001</v>
      </c>
      <c r="BW47" s="26">
        <f>H47-BT47</f>
        <v>-1.8999999999999986</v>
      </c>
      <c r="BX47" s="41">
        <f>BV47-BW47</f>
        <v>-3.200000000000003</v>
      </c>
      <c r="BY47" s="41">
        <f>K47-BX47</f>
        <v>3.200000000000003</v>
      </c>
      <c r="BZ47" s="26">
        <f>K47-BW47</f>
        <v>1.8999999999999986</v>
      </c>
      <c r="CA47" s="41">
        <f>BY47-BZ47</f>
        <v>1.3000000000000043</v>
      </c>
      <c r="CB47" s="41">
        <f>N47-CA47</f>
        <v>-1.3000000000000043</v>
      </c>
      <c r="CC47" s="26">
        <f>N47-BZ47</f>
        <v>-1.8999999999999986</v>
      </c>
      <c r="CD47" s="41">
        <f>CB47-CC47</f>
        <v>0.5999999999999943</v>
      </c>
      <c r="CE47" s="41">
        <f>Q47-CD47</f>
        <v>-0.5999999999999943</v>
      </c>
      <c r="CF47" s="26">
        <f>Q47-CC47</f>
        <v>1.8999999999999986</v>
      </c>
      <c r="CG47" s="41">
        <f>CE47-CF47</f>
        <v>-2.499999999999993</v>
      </c>
      <c r="CH47" s="41">
        <f>T47-CG47</f>
        <v>2.499999999999993</v>
      </c>
      <c r="CI47" s="26">
        <f>T47-CF47</f>
        <v>-1.8999999999999986</v>
      </c>
      <c r="CJ47" s="41">
        <f>CH47-CI47</f>
        <v>4.3999999999999915</v>
      </c>
      <c r="CK47" s="41">
        <f>W47-CJ47</f>
        <v>-4.3999999999999915</v>
      </c>
      <c r="CL47" s="26">
        <f>W47-CI47</f>
        <v>1.8999999999999986</v>
      </c>
      <c r="CM47" s="41">
        <f>CK47-CL47</f>
        <v>-6.29999999999999</v>
      </c>
      <c r="CN47" s="41">
        <f>Z47-CM47</f>
        <v>6.29999999999999</v>
      </c>
      <c r="CO47" s="26">
        <f>Z47-CL47</f>
        <v>-1.8999999999999986</v>
      </c>
      <c r="CP47" s="43">
        <f t="shared" si="16"/>
        <v>0.27142857142857124</v>
      </c>
      <c r="CQ47" s="29"/>
      <c r="CR47" s="28">
        <f>AK47-AJ47</f>
        <v>-0.6000000000000014</v>
      </c>
      <c r="CS47" s="29" t="s">
        <v>207</v>
      </c>
      <c r="CT47" s="29" t="s">
        <v>320</v>
      </c>
      <c r="CU47" s="29"/>
      <c r="CV47" s="29"/>
      <c r="CW47" s="29"/>
      <c r="CX47" s="29"/>
      <c r="CY47" s="29"/>
      <c r="CZ47" s="29"/>
      <c r="DA47" s="29"/>
      <c r="DB47" s="29"/>
      <c r="DC47" s="29"/>
      <c r="DD47" s="29"/>
      <c r="DE47" s="29"/>
      <c r="DF47" s="30" t="s">
        <v>230</v>
      </c>
      <c r="DG47" s="30"/>
      <c r="DH47" s="44"/>
    </row>
    <row r="48" spans="1:112" ht="12.75">
      <c r="A48" s="45">
        <v>42</v>
      </c>
      <c r="B48" s="31" t="s">
        <v>318</v>
      </c>
      <c r="C48" s="27">
        <v>21</v>
      </c>
      <c r="D48" s="27">
        <v>166</v>
      </c>
      <c r="E48" s="27">
        <v>58</v>
      </c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27"/>
      <c r="AP48" s="27"/>
      <c r="AQ48" s="27"/>
      <c r="AR48" s="46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46">
        <v>56.5</v>
      </c>
      <c r="BH48" s="49"/>
      <c r="BI48" s="46">
        <v>55.9</v>
      </c>
      <c r="BJ48" s="46">
        <v>55.1</v>
      </c>
      <c r="BK48" s="46">
        <v>54.9</v>
      </c>
      <c r="BL48" s="46">
        <v>54.4</v>
      </c>
      <c r="BM48" s="27">
        <v>54.4</v>
      </c>
      <c r="BN48" s="27">
        <v>54.4</v>
      </c>
      <c r="BO48" s="27">
        <v>54.4</v>
      </c>
      <c r="BP48" s="27">
        <v>54.4</v>
      </c>
      <c r="BQ48" s="27">
        <v>54.4</v>
      </c>
      <c r="BR48" s="27">
        <v>53</v>
      </c>
      <c r="BS48" s="41">
        <f t="shared" si="13"/>
        <v>5</v>
      </c>
      <c r="BT48" s="26">
        <f t="shared" si="14"/>
        <v>3.6000000000000014</v>
      </c>
      <c r="BU48" s="41">
        <f t="shared" si="15"/>
        <v>1.3999999999999986</v>
      </c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3">
        <f t="shared" si="16"/>
        <v>0.7200000000000003</v>
      </c>
      <c r="CQ48" s="29"/>
      <c r="CR48" s="28"/>
      <c r="CS48" s="29" t="s">
        <v>319</v>
      </c>
      <c r="CT48" s="29" t="s">
        <v>329</v>
      </c>
      <c r="CU48" s="29"/>
      <c r="CV48" s="29"/>
      <c r="CW48" s="29"/>
      <c r="CX48" s="29"/>
      <c r="CY48" s="29"/>
      <c r="CZ48" s="29"/>
      <c r="DA48" s="29"/>
      <c r="DB48" s="29"/>
      <c r="DC48" s="29"/>
      <c r="DD48" s="29"/>
      <c r="DE48" s="29"/>
      <c r="DF48" s="30"/>
      <c r="DG48" s="30"/>
      <c r="DH48" s="44"/>
    </row>
    <row r="49" spans="1:112" ht="12.75">
      <c r="A49" s="32">
        <v>43</v>
      </c>
      <c r="B49" s="31" t="s">
        <v>97</v>
      </c>
      <c r="C49" s="27">
        <v>25</v>
      </c>
      <c r="D49" s="27">
        <v>165</v>
      </c>
      <c r="E49" s="27">
        <v>57.5</v>
      </c>
      <c r="F49" s="18">
        <v>57</v>
      </c>
      <c r="G49" s="18">
        <v>56.8</v>
      </c>
      <c r="H49" s="18">
        <v>56.8</v>
      </c>
      <c r="I49" s="18">
        <v>56.3</v>
      </c>
      <c r="J49" s="18">
        <v>55.9</v>
      </c>
      <c r="K49" s="18">
        <v>55.7</v>
      </c>
      <c r="L49" s="18">
        <v>55.9</v>
      </c>
      <c r="M49" s="18">
        <v>55.1</v>
      </c>
      <c r="N49" s="18">
        <v>54.6</v>
      </c>
      <c r="O49" s="18">
        <v>54.9</v>
      </c>
      <c r="P49" s="18"/>
      <c r="Q49" s="18"/>
      <c r="R49" s="18"/>
      <c r="S49" s="18">
        <v>55.2</v>
      </c>
      <c r="T49" s="18">
        <v>55.7</v>
      </c>
      <c r="U49" s="18">
        <v>53.9</v>
      </c>
      <c r="V49" s="18">
        <v>54.2</v>
      </c>
      <c r="W49" s="18">
        <v>54.2</v>
      </c>
      <c r="X49" s="18">
        <v>55.3</v>
      </c>
      <c r="Y49" s="18">
        <v>54.2</v>
      </c>
      <c r="Z49" s="18">
        <v>54.2</v>
      </c>
      <c r="AA49" s="18">
        <v>54.1</v>
      </c>
      <c r="AB49" s="18">
        <v>54.1</v>
      </c>
      <c r="AC49" s="18">
        <v>55.1</v>
      </c>
      <c r="AD49" s="18">
        <v>55.6</v>
      </c>
      <c r="AE49" s="18">
        <f>AD49+1</f>
        <v>56.6</v>
      </c>
      <c r="AF49" s="18">
        <v>56.6</v>
      </c>
      <c r="AG49" s="18">
        <f>56.2</f>
        <v>56.2</v>
      </c>
      <c r="AH49" s="18">
        <v>56.3</v>
      </c>
      <c r="AI49" s="18"/>
      <c r="AJ49" s="18"/>
      <c r="AK49" s="18"/>
      <c r="AL49" s="18"/>
      <c r="AM49" s="18"/>
      <c r="AN49" s="18"/>
      <c r="AO49" s="27">
        <v>56.3</v>
      </c>
      <c r="AP49" s="27">
        <v>56.3</v>
      </c>
      <c r="AQ49" s="27">
        <v>56.3</v>
      </c>
      <c r="AR49" s="27">
        <v>56.3</v>
      </c>
      <c r="AS49" s="27">
        <v>56.3</v>
      </c>
      <c r="AT49" s="27">
        <v>56.3</v>
      </c>
      <c r="AU49" s="27">
        <v>56.3</v>
      </c>
      <c r="AV49" s="27">
        <v>56.3</v>
      </c>
      <c r="AW49" s="27">
        <v>56.3</v>
      </c>
      <c r="AX49" s="27">
        <v>56.3</v>
      </c>
      <c r="AY49" s="27">
        <v>56.3</v>
      </c>
      <c r="AZ49" s="27">
        <v>56.3</v>
      </c>
      <c r="BA49" s="27">
        <v>56.3</v>
      </c>
      <c r="BB49" s="27">
        <v>56.3</v>
      </c>
      <c r="BC49" s="27">
        <v>56.3</v>
      </c>
      <c r="BD49" s="27"/>
      <c r="BE49" s="27"/>
      <c r="BF49" s="27"/>
      <c r="BG49" s="27"/>
      <c r="BH49" s="27"/>
      <c r="BI49" s="27"/>
      <c r="BJ49" s="27"/>
      <c r="BK49" s="27">
        <v>56.3</v>
      </c>
      <c r="BL49" s="27">
        <v>56.3</v>
      </c>
      <c r="BM49" s="27">
        <v>56.3</v>
      </c>
      <c r="BN49" s="27">
        <v>56.3</v>
      </c>
      <c r="BO49" s="27">
        <v>56.3</v>
      </c>
      <c r="BP49" s="27">
        <v>56.3</v>
      </c>
      <c r="BQ49" s="27">
        <v>56.3</v>
      </c>
      <c r="BR49" s="27">
        <v>53</v>
      </c>
      <c r="BS49" s="41">
        <f t="shared" si="13"/>
        <v>4.5</v>
      </c>
      <c r="BT49" s="26">
        <f t="shared" si="14"/>
        <v>1.2000000000000028</v>
      </c>
      <c r="BU49" s="41">
        <f t="shared" si="15"/>
        <v>3.299999999999997</v>
      </c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3">
        <f t="shared" si="16"/>
        <v>0.2666666666666673</v>
      </c>
      <c r="CQ49" s="29">
        <f>E49</f>
        <v>57.5</v>
      </c>
      <c r="CR49" s="28"/>
      <c r="CS49" s="29" t="s">
        <v>186</v>
      </c>
      <c r="CT49" s="29" t="s">
        <v>223</v>
      </c>
      <c r="CU49" s="29"/>
      <c r="CV49" s="29"/>
      <c r="CW49" s="29"/>
      <c r="CX49" s="29"/>
      <c r="CY49" s="29"/>
      <c r="CZ49" s="29"/>
      <c r="DA49" s="29"/>
      <c r="DB49" s="29"/>
      <c r="DC49" s="29"/>
      <c r="DD49" s="29"/>
      <c r="DE49" s="29"/>
      <c r="DF49" s="30" t="s">
        <v>98</v>
      </c>
      <c r="DG49" s="30" t="s">
        <v>99</v>
      </c>
      <c r="DH49" s="44" t="s">
        <v>53</v>
      </c>
    </row>
    <row r="50" spans="1:112" ht="12.75">
      <c r="A50" s="45">
        <v>44</v>
      </c>
      <c r="B50" s="31" t="s">
        <v>258</v>
      </c>
      <c r="C50" s="27">
        <v>27</v>
      </c>
      <c r="D50" s="27">
        <v>173</v>
      </c>
      <c r="E50" s="27">
        <v>69</v>
      </c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27"/>
      <c r="AP50" s="27"/>
      <c r="AQ50" s="27"/>
      <c r="AR50" s="27"/>
      <c r="AS50" s="46">
        <v>68</v>
      </c>
      <c r="AT50" s="46">
        <v>67.5</v>
      </c>
      <c r="AU50" s="27">
        <v>67.5</v>
      </c>
      <c r="AV50" s="27">
        <v>67.5</v>
      </c>
      <c r="AW50" s="27">
        <v>67.5</v>
      </c>
      <c r="AX50" s="46">
        <v>66</v>
      </c>
      <c r="AY50" s="27">
        <v>66</v>
      </c>
      <c r="AZ50" s="27">
        <v>66</v>
      </c>
      <c r="BA50" s="27">
        <v>66</v>
      </c>
      <c r="BB50" s="46">
        <v>65</v>
      </c>
      <c r="BC50" s="46">
        <v>65</v>
      </c>
      <c r="BD50" s="49"/>
      <c r="BE50" s="49"/>
      <c r="BF50" s="49"/>
      <c r="BG50" s="49"/>
      <c r="BH50" s="49"/>
      <c r="BI50" s="49"/>
      <c r="BJ50" s="49">
        <v>65</v>
      </c>
      <c r="BK50" s="49">
        <v>65</v>
      </c>
      <c r="BL50" s="49">
        <v>65</v>
      </c>
      <c r="BM50" s="49">
        <v>65</v>
      </c>
      <c r="BN50" s="46">
        <v>64</v>
      </c>
      <c r="BO50" s="27">
        <v>64</v>
      </c>
      <c r="BP50" s="27">
        <v>64</v>
      </c>
      <c r="BQ50" s="27">
        <v>64</v>
      </c>
      <c r="BR50" s="27">
        <v>62</v>
      </c>
      <c r="BS50" s="41">
        <f t="shared" si="13"/>
        <v>7</v>
      </c>
      <c r="BT50" s="26">
        <f t="shared" si="14"/>
        <v>5</v>
      </c>
      <c r="BU50" s="41">
        <f t="shared" si="15"/>
        <v>2</v>
      </c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3">
        <f t="shared" si="16"/>
        <v>0.7142857142857143</v>
      </c>
      <c r="CQ50" s="29"/>
      <c r="CR50" s="28"/>
      <c r="CS50" s="29" t="s">
        <v>260</v>
      </c>
      <c r="CT50" s="29" t="s">
        <v>299</v>
      </c>
      <c r="CU50" s="29"/>
      <c r="CV50" s="29"/>
      <c r="CW50" s="29"/>
      <c r="CX50" s="29"/>
      <c r="CY50" s="29"/>
      <c r="CZ50" s="29"/>
      <c r="DA50" s="29"/>
      <c r="DB50" s="29"/>
      <c r="DC50" s="29"/>
      <c r="DD50" s="29"/>
      <c r="DE50" s="29"/>
      <c r="DF50" s="30" t="s">
        <v>259</v>
      </c>
      <c r="DG50" s="30"/>
      <c r="DH50" s="44"/>
    </row>
    <row r="51" spans="1:112" ht="12.75">
      <c r="A51" s="32">
        <v>45</v>
      </c>
      <c r="B51" s="31" t="s">
        <v>335</v>
      </c>
      <c r="C51" s="27">
        <v>44</v>
      </c>
      <c r="D51" s="27">
        <v>163</v>
      </c>
      <c r="E51" s="27">
        <v>60</v>
      </c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27"/>
      <c r="AP51" s="27"/>
      <c r="AQ51" s="27"/>
      <c r="AR51" s="27"/>
      <c r="AS51" s="46"/>
      <c r="AT51" s="46"/>
      <c r="AU51" s="27"/>
      <c r="AV51" s="27"/>
      <c r="AW51" s="27"/>
      <c r="AX51" s="46"/>
      <c r="AY51" s="27"/>
      <c r="AZ51" s="27"/>
      <c r="BA51" s="27"/>
      <c r="BB51" s="49"/>
      <c r="BC51" s="49"/>
      <c r="BD51" s="49"/>
      <c r="BE51" s="49"/>
      <c r="BF51" s="49"/>
      <c r="BG51" s="49"/>
      <c r="BH51" s="49"/>
      <c r="BI51" s="49"/>
      <c r="BJ51" s="49">
        <v>60</v>
      </c>
      <c r="BK51" s="49">
        <v>60</v>
      </c>
      <c r="BL51" s="49">
        <v>60</v>
      </c>
      <c r="BM51" s="49">
        <v>60</v>
      </c>
      <c r="BN51" s="49">
        <v>60</v>
      </c>
      <c r="BO51" s="49">
        <v>60</v>
      </c>
      <c r="BP51" s="27">
        <v>60</v>
      </c>
      <c r="BQ51" s="27">
        <v>60</v>
      </c>
      <c r="BR51" s="27">
        <v>57</v>
      </c>
      <c r="BS51" s="41">
        <f t="shared" si="13"/>
        <v>3</v>
      </c>
      <c r="BT51" s="26">
        <f t="shared" si="14"/>
        <v>0</v>
      </c>
      <c r="BU51" s="41">
        <f t="shared" si="15"/>
        <v>3</v>
      </c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3">
        <f t="shared" si="16"/>
        <v>0</v>
      </c>
      <c r="CQ51" s="29"/>
      <c r="CR51" s="28"/>
      <c r="CS51" s="29" t="s">
        <v>337</v>
      </c>
      <c r="CT51" s="29"/>
      <c r="CU51" s="29"/>
      <c r="CV51" s="29"/>
      <c r="CW51" s="29"/>
      <c r="CX51" s="29"/>
      <c r="CY51" s="29"/>
      <c r="CZ51" s="29"/>
      <c r="DA51" s="29"/>
      <c r="DB51" s="29"/>
      <c r="DC51" s="29"/>
      <c r="DD51" s="29"/>
      <c r="DE51" s="29"/>
      <c r="DF51" s="30"/>
      <c r="DG51" s="30"/>
      <c r="DH51" s="44"/>
    </row>
    <row r="52" spans="1:112" ht="12.75">
      <c r="A52" s="45">
        <v>46</v>
      </c>
      <c r="B52" s="31" t="s">
        <v>270</v>
      </c>
      <c r="C52" s="27">
        <v>25</v>
      </c>
      <c r="D52" s="27">
        <v>170</v>
      </c>
      <c r="E52" s="27">
        <v>60</v>
      </c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27"/>
      <c r="AP52" s="27"/>
      <c r="AQ52" s="27"/>
      <c r="AR52" s="27"/>
      <c r="AS52" s="27"/>
      <c r="AT52" s="27"/>
      <c r="AU52" s="46">
        <v>59.4</v>
      </c>
      <c r="AV52" s="46">
        <v>59</v>
      </c>
      <c r="AW52" s="27">
        <v>59</v>
      </c>
      <c r="AX52" s="46">
        <v>59.7</v>
      </c>
      <c r="AY52" s="46">
        <v>58.5</v>
      </c>
      <c r="AZ52" s="27">
        <v>58.5</v>
      </c>
      <c r="BA52" s="27">
        <v>58.5</v>
      </c>
      <c r="BB52" s="46">
        <v>59</v>
      </c>
      <c r="BC52" s="27">
        <v>59</v>
      </c>
      <c r="BD52" s="27">
        <v>59.5</v>
      </c>
      <c r="BE52" s="27"/>
      <c r="BF52" s="27"/>
      <c r="BG52" s="27"/>
      <c r="BH52" s="27"/>
      <c r="BI52" s="27"/>
      <c r="BJ52" s="27"/>
      <c r="BK52" s="27">
        <v>59.5</v>
      </c>
      <c r="BL52" s="27">
        <v>59.5</v>
      </c>
      <c r="BM52" s="27">
        <v>59.5</v>
      </c>
      <c r="BN52" s="27">
        <v>59.5</v>
      </c>
      <c r="BO52" s="27">
        <v>59.5</v>
      </c>
      <c r="BP52" s="27">
        <v>59.5</v>
      </c>
      <c r="BQ52" s="27">
        <v>59.5</v>
      </c>
      <c r="BR52" s="27">
        <v>57</v>
      </c>
      <c r="BS52" s="41">
        <f t="shared" si="13"/>
        <v>3</v>
      </c>
      <c r="BT52" s="26">
        <f t="shared" si="14"/>
        <v>0.5</v>
      </c>
      <c r="BU52" s="41">
        <f t="shared" si="15"/>
        <v>2.5</v>
      </c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3">
        <f t="shared" si="16"/>
        <v>0.16666666666666666</v>
      </c>
      <c r="CQ52" s="29"/>
      <c r="CR52" s="28"/>
      <c r="CS52" s="29" t="s">
        <v>272</v>
      </c>
      <c r="CT52" s="29" t="s">
        <v>309</v>
      </c>
      <c r="CU52" s="29"/>
      <c r="CV52" s="29"/>
      <c r="CW52" s="29"/>
      <c r="CX52" s="29"/>
      <c r="CY52" s="29"/>
      <c r="CZ52" s="29"/>
      <c r="DA52" s="29"/>
      <c r="DB52" s="29"/>
      <c r="DC52" s="29"/>
      <c r="DD52" s="29"/>
      <c r="DE52" s="29"/>
      <c r="DF52" s="30" t="s">
        <v>271</v>
      </c>
      <c r="DG52" s="30" t="s">
        <v>273</v>
      </c>
      <c r="DH52" s="44"/>
    </row>
    <row r="53" spans="1:112" ht="18" customHeight="1">
      <c r="A53" s="69" t="s">
        <v>255</v>
      </c>
      <c r="B53" s="70"/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70"/>
      <c r="AE53" s="70"/>
      <c r="AF53" s="70"/>
      <c r="AG53" s="70"/>
      <c r="AH53" s="70"/>
      <c r="AI53" s="70"/>
      <c r="AJ53" s="70"/>
      <c r="AK53" s="70"/>
      <c r="AL53" s="70"/>
      <c r="AM53" s="70"/>
      <c r="AN53" s="70"/>
      <c r="AO53" s="70"/>
      <c r="AP53" s="70"/>
      <c r="AQ53" s="70"/>
      <c r="AR53" s="70"/>
      <c r="AS53" s="70"/>
      <c r="AT53" s="70"/>
      <c r="AU53" s="70"/>
      <c r="AV53" s="70"/>
      <c r="AW53" s="70"/>
      <c r="AX53" s="70"/>
      <c r="AY53" s="70"/>
      <c r="AZ53" s="70"/>
      <c r="BA53" s="70"/>
      <c r="BB53" s="70"/>
      <c r="BC53" s="70"/>
      <c r="BD53" s="70"/>
      <c r="BE53" s="70"/>
      <c r="BF53" s="70"/>
      <c r="BG53" s="70"/>
      <c r="BH53" s="70"/>
      <c r="BI53" s="70"/>
      <c r="BJ53" s="70"/>
      <c r="BK53" s="70"/>
      <c r="BL53" s="70"/>
      <c r="BM53" s="70"/>
      <c r="BN53" s="70"/>
      <c r="BO53" s="70"/>
      <c r="BP53" s="70"/>
      <c r="BQ53" s="70"/>
      <c r="BR53" s="70"/>
      <c r="BS53" s="70"/>
      <c r="BT53" s="70"/>
      <c r="BU53" s="70"/>
      <c r="BV53" s="70"/>
      <c r="BW53" s="70"/>
      <c r="BX53" s="70"/>
      <c r="BY53" s="70"/>
      <c r="BZ53" s="70"/>
      <c r="CA53" s="70"/>
      <c r="CB53" s="70"/>
      <c r="CC53" s="70"/>
      <c r="CD53" s="70"/>
      <c r="CE53" s="70"/>
      <c r="CF53" s="70"/>
      <c r="CG53" s="70"/>
      <c r="CH53" s="70"/>
      <c r="CI53" s="70"/>
      <c r="CJ53" s="70"/>
      <c r="CK53" s="70"/>
      <c r="CL53" s="70"/>
      <c r="CM53" s="70"/>
      <c r="CN53" s="70"/>
      <c r="CO53" s="70"/>
      <c r="CP53" s="70"/>
      <c r="CQ53" s="70"/>
      <c r="CR53" s="70"/>
      <c r="CS53" s="70"/>
      <c r="CT53" s="70"/>
      <c r="CU53" s="70"/>
      <c r="CV53" s="70"/>
      <c r="CW53" s="70"/>
      <c r="CX53" s="70"/>
      <c r="CY53" s="70"/>
      <c r="CZ53" s="70"/>
      <c r="DA53" s="70"/>
      <c r="DB53" s="70"/>
      <c r="DC53" s="70"/>
      <c r="DD53" s="70"/>
      <c r="DE53" s="70"/>
      <c r="DF53" s="70"/>
      <c r="DG53" s="70"/>
      <c r="DH53" s="71"/>
    </row>
    <row r="54" spans="1:112" ht="12.75">
      <c r="A54" s="32">
        <v>47</v>
      </c>
      <c r="B54" s="31" t="s">
        <v>236</v>
      </c>
      <c r="C54" s="27"/>
      <c r="D54" s="27">
        <v>165</v>
      </c>
      <c r="E54" s="27">
        <v>63.5</v>
      </c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>
        <v>60.5</v>
      </c>
      <c r="AM54" s="18">
        <v>60.5</v>
      </c>
      <c r="AN54" s="18">
        <v>59.9</v>
      </c>
      <c r="AO54" s="27">
        <v>59.8</v>
      </c>
      <c r="AP54" s="27">
        <v>59.8</v>
      </c>
      <c r="AQ54" s="27">
        <v>59.8</v>
      </c>
      <c r="AR54" s="46">
        <v>59.8</v>
      </c>
      <c r="AS54" s="27">
        <v>59.8</v>
      </c>
      <c r="AT54" s="27">
        <v>59.8</v>
      </c>
      <c r="AU54" s="27">
        <v>59.8</v>
      </c>
      <c r="AV54" s="27">
        <v>59.8</v>
      </c>
      <c r="AW54" s="27">
        <v>59.8</v>
      </c>
      <c r="AX54" s="46">
        <v>59</v>
      </c>
      <c r="AY54" s="27">
        <v>59</v>
      </c>
      <c r="AZ54" s="27">
        <v>59</v>
      </c>
      <c r="BA54" s="27">
        <v>59</v>
      </c>
      <c r="BB54" s="27">
        <v>59</v>
      </c>
      <c r="BC54" s="27">
        <v>59</v>
      </c>
      <c r="BD54" s="27"/>
      <c r="BE54" s="27"/>
      <c r="BF54" s="27"/>
      <c r="BG54" s="27"/>
      <c r="BH54" s="27"/>
      <c r="BI54" s="46">
        <v>58</v>
      </c>
      <c r="BJ54" s="27"/>
      <c r="BK54" s="27">
        <v>59</v>
      </c>
      <c r="BL54" s="27">
        <v>59</v>
      </c>
      <c r="BM54" s="27">
        <v>59</v>
      </c>
      <c r="BN54" s="27">
        <v>59</v>
      </c>
      <c r="BO54" s="27">
        <v>59</v>
      </c>
      <c r="BP54" s="27">
        <v>59</v>
      </c>
      <c r="BQ54" s="27">
        <v>59</v>
      </c>
      <c r="BR54" s="27">
        <v>57</v>
      </c>
      <c r="BS54" s="41">
        <f aca="true" t="shared" si="17" ref="BS54:BS59">E54-BR54</f>
        <v>6.5</v>
      </c>
      <c r="BT54" s="26">
        <f aca="true" t="shared" si="18" ref="BT54:BT59">E54-BQ54</f>
        <v>4.5</v>
      </c>
      <c r="BU54" s="41">
        <f aca="true" t="shared" si="19" ref="BU54:BU59">BQ54-BR54</f>
        <v>2</v>
      </c>
      <c r="BV54" s="41">
        <f>H54-BU54</f>
        <v>-2</v>
      </c>
      <c r="BW54" s="26">
        <f>H54-BT54</f>
        <v>-4.5</v>
      </c>
      <c r="BX54" s="41">
        <f>BV54-BW54</f>
        <v>2.5</v>
      </c>
      <c r="BY54" s="41">
        <f>K54-BX54</f>
        <v>-2.5</v>
      </c>
      <c r="BZ54" s="26">
        <f>K54-BW54</f>
        <v>4.5</v>
      </c>
      <c r="CA54" s="41">
        <f>BY54-BZ54</f>
        <v>-7</v>
      </c>
      <c r="CB54" s="41">
        <f>N54-CA54</f>
        <v>7</v>
      </c>
      <c r="CC54" s="26">
        <f>N54-BZ54</f>
        <v>-4.5</v>
      </c>
      <c r="CD54" s="41">
        <f>CB54-CC54</f>
        <v>11.5</v>
      </c>
      <c r="CE54" s="41">
        <f>Q54-CD54</f>
        <v>-11.5</v>
      </c>
      <c r="CF54" s="26">
        <f>Q54-CC54</f>
        <v>4.5</v>
      </c>
      <c r="CG54" s="41">
        <f>CE54-CF54</f>
        <v>-16</v>
      </c>
      <c r="CH54" s="41">
        <f>T54-CG54</f>
        <v>16</v>
      </c>
      <c r="CI54" s="26">
        <f>T54-CF54</f>
        <v>-4.5</v>
      </c>
      <c r="CJ54" s="41">
        <f>CH54-CI54</f>
        <v>20.5</v>
      </c>
      <c r="CK54" s="41">
        <f>W54-CJ54</f>
        <v>-20.5</v>
      </c>
      <c r="CL54" s="26">
        <f>W54-CI54</f>
        <v>4.5</v>
      </c>
      <c r="CM54" s="41">
        <f>CK54-CL54</f>
        <v>-25</v>
      </c>
      <c r="CN54" s="41">
        <f>Z54-CM54</f>
        <v>25</v>
      </c>
      <c r="CO54" s="26">
        <f>Z54-CL54</f>
        <v>-4.5</v>
      </c>
      <c r="CP54" s="43">
        <f aca="true" t="shared" si="20" ref="CP54:CP59">BT54/BS54</f>
        <v>0.6923076923076923</v>
      </c>
      <c r="CQ54" s="29"/>
      <c r="CR54" s="28"/>
      <c r="CS54" s="29" t="s">
        <v>237</v>
      </c>
      <c r="CT54" s="29" t="s">
        <v>261</v>
      </c>
      <c r="CU54" s="29"/>
      <c r="CV54" s="29"/>
      <c r="CW54" s="29"/>
      <c r="CX54" s="29"/>
      <c r="CY54" s="29"/>
      <c r="CZ54" s="29"/>
      <c r="DA54" s="29"/>
      <c r="DB54" s="29"/>
      <c r="DC54" s="29"/>
      <c r="DD54" s="29"/>
      <c r="DE54" s="29" t="s">
        <v>238</v>
      </c>
      <c r="DF54" s="30"/>
      <c r="DG54" s="30"/>
      <c r="DH54" s="44" t="s">
        <v>231</v>
      </c>
    </row>
    <row r="55" spans="1:112" ht="12.75">
      <c r="A55" s="32">
        <v>48</v>
      </c>
      <c r="B55" s="31" t="s">
        <v>131</v>
      </c>
      <c r="C55" s="27">
        <v>25</v>
      </c>
      <c r="D55" s="27">
        <v>163</v>
      </c>
      <c r="E55" s="27">
        <v>56</v>
      </c>
      <c r="F55" s="18"/>
      <c r="G55" s="18"/>
      <c r="H55" s="18"/>
      <c r="I55" s="18"/>
      <c r="J55" s="18"/>
      <c r="K55" s="18"/>
      <c r="L55" s="18"/>
      <c r="M55" s="18"/>
      <c r="N55" s="18">
        <v>56</v>
      </c>
      <c r="O55" s="18">
        <v>56</v>
      </c>
      <c r="P55" s="18">
        <v>56</v>
      </c>
      <c r="Q55" s="18">
        <v>56</v>
      </c>
      <c r="R55" s="18">
        <v>56</v>
      </c>
      <c r="S55" s="18">
        <v>56</v>
      </c>
      <c r="T55" s="18">
        <v>56</v>
      </c>
      <c r="U55" s="18">
        <v>56</v>
      </c>
      <c r="V55" s="18">
        <v>56</v>
      </c>
      <c r="W55" s="18">
        <v>55.7</v>
      </c>
      <c r="X55" s="18">
        <v>55.7</v>
      </c>
      <c r="Y55" s="18">
        <v>55.7</v>
      </c>
      <c r="Z55" s="18">
        <v>55.7</v>
      </c>
      <c r="AA55" s="18">
        <v>55.7</v>
      </c>
      <c r="AB55" s="18">
        <v>55.7</v>
      </c>
      <c r="AC55" s="18">
        <v>55.7</v>
      </c>
      <c r="AD55" s="18">
        <v>55.7</v>
      </c>
      <c r="AE55" s="18">
        <v>55.7</v>
      </c>
      <c r="AF55" s="18">
        <v>55.7</v>
      </c>
      <c r="AG55" s="18">
        <v>55.7</v>
      </c>
      <c r="AH55" s="18"/>
      <c r="AI55" s="18"/>
      <c r="AJ55" s="18"/>
      <c r="AK55" s="18"/>
      <c r="AL55" s="18"/>
      <c r="AM55" s="18"/>
      <c r="AN55" s="18"/>
      <c r="AO55" s="27">
        <v>55.7</v>
      </c>
      <c r="AP55" s="27">
        <v>55.7</v>
      </c>
      <c r="AQ55" s="27">
        <v>55.7</v>
      </c>
      <c r="AR55" s="27">
        <v>55.7</v>
      </c>
      <c r="AS55" s="27">
        <v>55.7</v>
      </c>
      <c r="AT55" s="27">
        <v>55.7</v>
      </c>
      <c r="AU55" s="27">
        <v>55.7</v>
      </c>
      <c r="AV55" s="27">
        <v>55.7</v>
      </c>
      <c r="AW55" s="27">
        <v>55.7</v>
      </c>
      <c r="AX55" s="46">
        <v>56</v>
      </c>
      <c r="AY55" s="27">
        <v>56</v>
      </c>
      <c r="AZ55" s="46">
        <v>56</v>
      </c>
      <c r="BA55" s="27">
        <v>56</v>
      </c>
      <c r="BB55" s="27">
        <v>56</v>
      </c>
      <c r="BC55" s="27">
        <v>56</v>
      </c>
      <c r="BD55" s="27">
        <v>54.9</v>
      </c>
      <c r="BE55" s="27"/>
      <c r="BF55" s="27"/>
      <c r="BG55" s="27"/>
      <c r="BH55" s="27"/>
      <c r="BI55" s="27"/>
      <c r="BJ55" s="27"/>
      <c r="BK55" s="27">
        <v>54.9</v>
      </c>
      <c r="BL55" s="27">
        <v>54.9</v>
      </c>
      <c r="BM55" s="27">
        <v>54.9</v>
      </c>
      <c r="BN55" s="27">
        <v>54.9</v>
      </c>
      <c r="BO55" s="27">
        <v>54.9</v>
      </c>
      <c r="BP55" s="27">
        <v>54.9</v>
      </c>
      <c r="BQ55" s="27">
        <v>54.9</v>
      </c>
      <c r="BR55" s="27">
        <v>53</v>
      </c>
      <c r="BS55" s="41">
        <f t="shared" si="17"/>
        <v>3</v>
      </c>
      <c r="BT55" s="26">
        <f t="shared" si="18"/>
        <v>1.1000000000000014</v>
      </c>
      <c r="BU55" s="41">
        <f t="shared" si="19"/>
        <v>1.8999999999999986</v>
      </c>
      <c r="BV55" s="41">
        <f>H55-BU55</f>
        <v>-1.8999999999999986</v>
      </c>
      <c r="BW55" s="26">
        <f>H55-BT55</f>
        <v>-1.1000000000000014</v>
      </c>
      <c r="BX55" s="41">
        <f>BV55-BW55</f>
        <v>-0.7999999999999972</v>
      </c>
      <c r="BY55" s="41">
        <f>K55-BX55</f>
        <v>0.7999999999999972</v>
      </c>
      <c r="BZ55" s="26">
        <f>K55-BW55</f>
        <v>1.1000000000000014</v>
      </c>
      <c r="CA55" s="41">
        <f>BY55-BZ55</f>
        <v>-0.30000000000000426</v>
      </c>
      <c r="CB55" s="41">
        <f>N55-CA55</f>
        <v>56.300000000000004</v>
      </c>
      <c r="CC55" s="26">
        <f>N55-BZ55</f>
        <v>54.9</v>
      </c>
      <c r="CD55" s="41">
        <f>CB55-CC55</f>
        <v>1.4000000000000057</v>
      </c>
      <c r="CE55" s="41">
        <f>Q55-CD55</f>
        <v>54.599999999999994</v>
      </c>
      <c r="CF55" s="26">
        <f>Q55-CC55</f>
        <v>1.1000000000000014</v>
      </c>
      <c r="CG55" s="41">
        <f>CE55-CF55</f>
        <v>53.49999999999999</v>
      </c>
      <c r="CH55" s="41">
        <f>T55-CG55</f>
        <v>2.500000000000007</v>
      </c>
      <c r="CI55" s="26">
        <f>T55-CF55</f>
        <v>54.9</v>
      </c>
      <c r="CJ55" s="41">
        <f>CH55-CI55</f>
        <v>-52.39999999999999</v>
      </c>
      <c r="CK55" s="41">
        <f>W55-CJ55</f>
        <v>108.1</v>
      </c>
      <c r="CL55" s="26">
        <f>W55-CI55</f>
        <v>0.8000000000000043</v>
      </c>
      <c r="CM55" s="41">
        <f>CK55-CL55</f>
        <v>107.29999999999998</v>
      </c>
      <c r="CN55" s="41">
        <f>Z55-CM55</f>
        <v>-51.59999999999998</v>
      </c>
      <c r="CO55" s="26">
        <f>Z55-CL55</f>
        <v>54.9</v>
      </c>
      <c r="CP55" s="43">
        <f t="shared" si="20"/>
        <v>0.36666666666666714</v>
      </c>
      <c r="CQ55" s="29"/>
      <c r="CR55" s="28"/>
      <c r="CS55" s="29" t="s">
        <v>132</v>
      </c>
      <c r="CT55" s="29" t="s">
        <v>205</v>
      </c>
      <c r="CU55" s="29"/>
      <c r="CV55" s="29"/>
      <c r="CW55" s="29"/>
      <c r="CX55" s="29"/>
      <c r="CY55" s="29"/>
      <c r="CZ55" s="29"/>
      <c r="DA55" s="29"/>
      <c r="DB55" s="29"/>
      <c r="DC55" s="29"/>
      <c r="DD55" s="29"/>
      <c r="DE55" s="29" t="s">
        <v>133</v>
      </c>
      <c r="DF55" s="30" t="s">
        <v>134</v>
      </c>
      <c r="DG55" s="30" t="s">
        <v>135</v>
      </c>
      <c r="DH55" s="44">
        <v>40323</v>
      </c>
    </row>
    <row r="56" spans="1:112" ht="12.75">
      <c r="A56" s="32">
        <v>49</v>
      </c>
      <c r="B56" s="31" t="s">
        <v>217</v>
      </c>
      <c r="C56" s="27">
        <v>23</v>
      </c>
      <c r="D56" s="27">
        <v>172</v>
      </c>
      <c r="E56" s="27">
        <v>56.7</v>
      </c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>
        <v>56.7</v>
      </c>
      <c r="AH56" s="18">
        <v>56.2</v>
      </c>
      <c r="AI56" s="18">
        <v>55.9</v>
      </c>
      <c r="AJ56" s="18">
        <v>55</v>
      </c>
      <c r="AK56" s="18">
        <v>55.6</v>
      </c>
      <c r="AL56" s="18">
        <v>55.6</v>
      </c>
      <c r="AM56" s="18"/>
      <c r="AN56" s="18"/>
      <c r="AO56" s="27">
        <v>54.9</v>
      </c>
      <c r="AP56" s="27">
        <v>54.9</v>
      </c>
      <c r="AQ56" s="27">
        <v>54.9</v>
      </c>
      <c r="AR56" s="27">
        <v>54.9</v>
      </c>
      <c r="AS56" s="27">
        <v>54.9</v>
      </c>
      <c r="AT56" s="27">
        <v>54.9</v>
      </c>
      <c r="AU56" s="27">
        <v>54.9</v>
      </c>
      <c r="AV56" s="27">
        <v>54.9</v>
      </c>
      <c r="AW56" s="27">
        <v>54.9</v>
      </c>
      <c r="AX56" s="27">
        <v>54.9</v>
      </c>
      <c r="AY56" s="27">
        <v>54.9</v>
      </c>
      <c r="AZ56" s="27">
        <v>54.9</v>
      </c>
      <c r="BA56" s="27">
        <v>54.9</v>
      </c>
      <c r="BB56" s="27">
        <v>54.9</v>
      </c>
      <c r="BC56" s="27">
        <v>54.9</v>
      </c>
      <c r="BD56" s="27"/>
      <c r="BE56" s="27"/>
      <c r="BF56" s="27"/>
      <c r="BG56" s="27"/>
      <c r="BH56" s="27"/>
      <c r="BI56" s="27"/>
      <c r="BJ56" s="27"/>
      <c r="BK56" s="27">
        <v>54.9</v>
      </c>
      <c r="BL56" s="27">
        <v>54.9</v>
      </c>
      <c r="BM56" s="27">
        <v>54.9</v>
      </c>
      <c r="BN56" s="27">
        <v>54.9</v>
      </c>
      <c r="BO56" s="27">
        <v>54.9</v>
      </c>
      <c r="BP56" s="27">
        <v>54.9</v>
      </c>
      <c r="BQ56" s="27">
        <v>54.9</v>
      </c>
      <c r="BR56" s="27">
        <v>53</v>
      </c>
      <c r="BS56" s="41">
        <f t="shared" si="17"/>
        <v>3.700000000000003</v>
      </c>
      <c r="BT56" s="26">
        <f t="shared" si="18"/>
        <v>1.8000000000000043</v>
      </c>
      <c r="BU56" s="41">
        <f t="shared" si="19"/>
        <v>1.8999999999999986</v>
      </c>
      <c r="BV56" s="41">
        <f>H56-BU56</f>
        <v>-1.8999999999999986</v>
      </c>
      <c r="BW56" s="26">
        <f>H56-BT56</f>
        <v>-1.8000000000000043</v>
      </c>
      <c r="BX56" s="41">
        <f>BV56-BW56</f>
        <v>-0.09999999999999432</v>
      </c>
      <c r="BY56" s="41">
        <f>K56-BX56</f>
        <v>0.09999999999999432</v>
      </c>
      <c r="BZ56" s="26">
        <f>K56-BW56</f>
        <v>1.8000000000000043</v>
      </c>
      <c r="CA56" s="41">
        <f>BY56-BZ56</f>
        <v>-1.70000000000001</v>
      </c>
      <c r="CB56" s="41">
        <f>N56-CA56</f>
        <v>1.70000000000001</v>
      </c>
      <c r="CC56" s="26">
        <f>N56-BZ56</f>
        <v>-1.8000000000000043</v>
      </c>
      <c r="CD56" s="41">
        <f>CB56-CC56</f>
        <v>3.500000000000014</v>
      </c>
      <c r="CE56" s="41">
        <f>Q56-CD56</f>
        <v>-3.500000000000014</v>
      </c>
      <c r="CF56" s="26">
        <f>Q56-CC56</f>
        <v>1.8000000000000043</v>
      </c>
      <c r="CG56" s="41">
        <f>CE56-CF56</f>
        <v>-5.3000000000000185</v>
      </c>
      <c r="CH56" s="41">
        <f>T56-CG56</f>
        <v>5.3000000000000185</v>
      </c>
      <c r="CI56" s="26">
        <f>T56-CF56</f>
        <v>-1.8000000000000043</v>
      </c>
      <c r="CJ56" s="41">
        <f>CH56-CI56</f>
        <v>7.100000000000023</v>
      </c>
      <c r="CK56" s="41">
        <f>W56-CJ56</f>
        <v>-7.100000000000023</v>
      </c>
      <c r="CL56" s="26">
        <f>W56-CI56</f>
        <v>1.8000000000000043</v>
      </c>
      <c r="CM56" s="41">
        <f>CK56-CL56</f>
        <v>-8.900000000000027</v>
      </c>
      <c r="CN56" s="41">
        <f>Z56-CM56</f>
        <v>8.900000000000027</v>
      </c>
      <c r="CO56" s="26">
        <f>Z56-CL56</f>
        <v>-1.8000000000000043</v>
      </c>
      <c r="CP56" s="43">
        <f t="shared" si="20"/>
        <v>0.4864864864864873</v>
      </c>
      <c r="CQ56" s="29"/>
      <c r="CR56" s="28">
        <f>AK56-AJ56</f>
        <v>0.6000000000000014</v>
      </c>
      <c r="CS56" s="29" t="s">
        <v>216</v>
      </c>
      <c r="CT56" s="29" t="s">
        <v>247</v>
      </c>
      <c r="CU56" s="29"/>
      <c r="CV56" s="29"/>
      <c r="CW56" s="29"/>
      <c r="CX56" s="29"/>
      <c r="CY56" s="29"/>
      <c r="CZ56" s="29"/>
      <c r="DA56" s="29"/>
      <c r="DB56" s="29"/>
      <c r="DC56" s="29"/>
      <c r="DD56" s="29"/>
      <c r="DE56" s="29"/>
      <c r="DF56" s="30"/>
      <c r="DG56" s="30" t="s">
        <v>235</v>
      </c>
      <c r="DH56" s="44"/>
    </row>
    <row r="57" spans="1:112" ht="12.75">
      <c r="A57" s="32">
        <v>50</v>
      </c>
      <c r="B57" s="31" t="s">
        <v>154</v>
      </c>
      <c r="C57" s="27">
        <v>24</v>
      </c>
      <c r="D57" s="27">
        <v>166</v>
      </c>
      <c r="E57" s="27">
        <v>60</v>
      </c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>
        <v>60</v>
      </c>
      <c r="S57" s="18">
        <v>59</v>
      </c>
      <c r="T57" s="18">
        <v>58</v>
      </c>
      <c r="U57" s="18">
        <v>56</v>
      </c>
      <c r="V57" s="18">
        <v>56</v>
      </c>
      <c r="W57" s="18">
        <v>56</v>
      </c>
      <c r="X57" s="18">
        <v>56</v>
      </c>
      <c r="Y57" s="18">
        <v>56</v>
      </c>
      <c r="Z57" s="18">
        <v>55.7</v>
      </c>
      <c r="AA57" s="18">
        <v>55.5</v>
      </c>
      <c r="AB57" s="18">
        <v>55.5</v>
      </c>
      <c r="AC57" s="18">
        <v>56.5</v>
      </c>
      <c r="AD57" s="18">
        <f>AC57+1</f>
        <v>57.5</v>
      </c>
      <c r="AE57" s="18">
        <f>AD57+1</f>
        <v>58.5</v>
      </c>
      <c r="AF57" s="18"/>
      <c r="AG57" s="18"/>
      <c r="AH57" s="18"/>
      <c r="AI57" s="18"/>
      <c r="AJ57" s="18"/>
      <c r="AK57" s="18"/>
      <c r="AL57" s="18"/>
      <c r="AM57" s="18"/>
      <c r="AN57" s="18"/>
      <c r="AO57" s="27">
        <v>58.5</v>
      </c>
      <c r="AP57" s="27">
        <v>58.5</v>
      </c>
      <c r="AQ57" s="27">
        <v>58.5</v>
      </c>
      <c r="AR57" s="27">
        <v>58.5</v>
      </c>
      <c r="AS57" s="27">
        <v>58.5</v>
      </c>
      <c r="AT57" s="27">
        <v>58.5</v>
      </c>
      <c r="AU57" s="27">
        <v>58.5</v>
      </c>
      <c r="AV57" s="46">
        <v>59</v>
      </c>
      <c r="AW57" s="27">
        <v>59</v>
      </c>
      <c r="AX57" s="27"/>
      <c r="AY57" s="27">
        <v>59.6</v>
      </c>
      <c r="AZ57" s="46">
        <v>57</v>
      </c>
      <c r="BA57" s="46">
        <v>56.7</v>
      </c>
      <c r="BB57" s="27">
        <v>56.7</v>
      </c>
      <c r="BC57" s="27">
        <v>56.7</v>
      </c>
      <c r="BD57" s="27"/>
      <c r="BE57" s="27"/>
      <c r="BF57" s="27"/>
      <c r="BG57" s="27"/>
      <c r="BH57" s="27"/>
      <c r="BI57" s="27"/>
      <c r="BJ57" s="27"/>
      <c r="BK57" s="27">
        <v>56.7</v>
      </c>
      <c r="BL57" s="27">
        <v>56.7</v>
      </c>
      <c r="BM57" s="27">
        <v>56.7</v>
      </c>
      <c r="BN57" s="27">
        <v>56.7</v>
      </c>
      <c r="BO57" s="27">
        <v>56.7</v>
      </c>
      <c r="BP57" s="27">
        <v>56.7</v>
      </c>
      <c r="BQ57" s="27">
        <v>56.7</v>
      </c>
      <c r="BR57" s="27">
        <v>55</v>
      </c>
      <c r="BS57" s="41">
        <f t="shared" si="17"/>
        <v>5</v>
      </c>
      <c r="BT57" s="26">
        <f t="shared" si="18"/>
        <v>3.299999999999997</v>
      </c>
      <c r="BU57" s="41">
        <f t="shared" si="19"/>
        <v>1.7000000000000028</v>
      </c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3">
        <f t="shared" si="20"/>
        <v>0.6599999999999995</v>
      </c>
      <c r="CQ57" s="29"/>
      <c r="CR57" s="28"/>
      <c r="CS57" s="29" t="s">
        <v>158</v>
      </c>
      <c r="CT57" s="29" t="s">
        <v>158</v>
      </c>
      <c r="CU57" s="29"/>
      <c r="CV57" s="29"/>
      <c r="CW57" s="29"/>
      <c r="CX57" s="29"/>
      <c r="CY57" s="29"/>
      <c r="CZ57" s="29"/>
      <c r="DA57" s="29"/>
      <c r="DB57" s="29"/>
      <c r="DC57" s="29"/>
      <c r="DD57" s="29"/>
      <c r="DE57" s="29"/>
      <c r="DF57" s="30"/>
      <c r="DG57" s="30" t="s">
        <v>155</v>
      </c>
      <c r="DH57" s="44">
        <v>40352</v>
      </c>
    </row>
    <row r="58" spans="1:112" ht="12.75">
      <c r="A58" s="32">
        <v>51</v>
      </c>
      <c r="B58" s="31" t="s">
        <v>106</v>
      </c>
      <c r="C58" s="27">
        <v>23</v>
      </c>
      <c r="D58" s="27">
        <v>163</v>
      </c>
      <c r="E58" s="27">
        <v>55</v>
      </c>
      <c r="F58" s="18">
        <v>54.8</v>
      </c>
      <c r="G58" s="18">
        <v>54.5</v>
      </c>
      <c r="H58" s="18">
        <v>54.3</v>
      </c>
      <c r="I58" s="18">
        <v>54.3</v>
      </c>
      <c r="J58" s="18">
        <v>54.3</v>
      </c>
      <c r="K58" s="18">
        <v>53.5</v>
      </c>
      <c r="L58" s="18">
        <v>53.5</v>
      </c>
      <c r="M58" s="18">
        <v>53.5</v>
      </c>
      <c r="N58" s="18">
        <v>53.5</v>
      </c>
      <c r="O58" s="18">
        <v>53.7</v>
      </c>
      <c r="P58" s="18">
        <v>53.7</v>
      </c>
      <c r="Q58" s="18">
        <v>53.7</v>
      </c>
      <c r="R58" s="18">
        <v>53.5</v>
      </c>
      <c r="S58" s="18">
        <v>53.5</v>
      </c>
      <c r="T58" s="18">
        <v>52</v>
      </c>
      <c r="U58" s="18">
        <v>52</v>
      </c>
      <c r="V58" s="18">
        <v>52</v>
      </c>
      <c r="W58" s="18">
        <v>52</v>
      </c>
      <c r="X58" s="18">
        <v>53.9</v>
      </c>
      <c r="Y58" s="18">
        <v>53.9</v>
      </c>
      <c r="Z58" s="18">
        <v>53.9</v>
      </c>
      <c r="AA58" s="18">
        <f>X58+1</f>
        <v>54.9</v>
      </c>
      <c r="AB58" s="18">
        <v>54.9</v>
      </c>
      <c r="AC58" s="18">
        <v>55.9</v>
      </c>
      <c r="AD58" s="18">
        <f>AC58+1</f>
        <v>56.9</v>
      </c>
      <c r="AE58" s="18">
        <v>53.7</v>
      </c>
      <c r="AF58" s="18">
        <v>53.7</v>
      </c>
      <c r="AG58" s="18">
        <v>52.5</v>
      </c>
      <c r="AH58" s="18"/>
      <c r="AI58" s="18"/>
      <c r="AJ58" s="18"/>
      <c r="AK58" s="18"/>
      <c r="AL58" s="18"/>
      <c r="AM58" s="18"/>
      <c r="AN58" s="18"/>
      <c r="AO58" s="27">
        <v>52.5</v>
      </c>
      <c r="AP58" s="27">
        <v>52.5</v>
      </c>
      <c r="AQ58" s="27">
        <v>52.5</v>
      </c>
      <c r="AR58" s="27">
        <v>52.5</v>
      </c>
      <c r="AS58" s="27">
        <v>52.5</v>
      </c>
      <c r="AT58" s="27">
        <v>52.5</v>
      </c>
      <c r="AU58" s="27">
        <v>52.5</v>
      </c>
      <c r="AV58" s="27">
        <v>52.5</v>
      </c>
      <c r="AW58" s="27">
        <v>52.5</v>
      </c>
      <c r="AX58" s="27">
        <v>52.5</v>
      </c>
      <c r="AY58" s="27">
        <v>52.5</v>
      </c>
      <c r="AZ58" s="27">
        <v>52.5</v>
      </c>
      <c r="BA58" s="27">
        <v>52.5</v>
      </c>
      <c r="BB58" s="27">
        <v>52.5</v>
      </c>
      <c r="BC58" s="27">
        <v>52.5</v>
      </c>
      <c r="BD58" s="27"/>
      <c r="BE58" s="27"/>
      <c r="BF58" s="27"/>
      <c r="BG58" s="27"/>
      <c r="BH58" s="27"/>
      <c r="BI58" s="27"/>
      <c r="BJ58" s="27"/>
      <c r="BK58" s="27">
        <v>52.5</v>
      </c>
      <c r="BL58" s="27">
        <v>52.5</v>
      </c>
      <c r="BM58" s="27">
        <v>52.5</v>
      </c>
      <c r="BN58" s="27">
        <v>52.5</v>
      </c>
      <c r="BO58" s="27">
        <v>52.5</v>
      </c>
      <c r="BP58" s="27">
        <v>52.5</v>
      </c>
      <c r="BQ58" s="27">
        <v>52.5</v>
      </c>
      <c r="BR58" s="27">
        <v>51</v>
      </c>
      <c r="BS58" s="41">
        <f t="shared" si="17"/>
        <v>4</v>
      </c>
      <c r="BT58" s="26">
        <f t="shared" si="18"/>
        <v>2.5</v>
      </c>
      <c r="BU58" s="41">
        <f t="shared" si="19"/>
        <v>1.5</v>
      </c>
      <c r="BV58" s="41">
        <f>H58-BU58</f>
        <v>52.8</v>
      </c>
      <c r="BW58" s="26">
        <f>H58-BT58</f>
        <v>51.8</v>
      </c>
      <c r="BX58" s="41">
        <f>BV58-BW58</f>
        <v>1</v>
      </c>
      <c r="BY58" s="41">
        <f>K58-BX58</f>
        <v>52.5</v>
      </c>
      <c r="BZ58" s="26">
        <f>K58-BW58</f>
        <v>1.7000000000000028</v>
      </c>
      <c r="CA58" s="41">
        <f>BY58-BZ58</f>
        <v>50.8</v>
      </c>
      <c r="CB58" s="41">
        <f>N58-CA58</f>
        <v>2.700000000000003</v>
      </c>
      <c r="CC58" s="26">
        <f>N58-BZ58</f>
        <v>51.8</v>
      </c>
      <c r="CD58" s="41">
        <f>CB58-CC58</f>
        <v>-49.099999999999994</v>
      </c>
      <c r="CE58" s="41">
        <f>Q58-CD58</f>
        <v>102.8</v>
      </c>
      <c r="CF58" s="26">
        <f>Q58-CC58</f>
        <v>1.9000000000000057</v>
      </c>
      <c r="CG58" s="41">
        <f>CE58-CF58</f>
        <v>100.89999999999999</v>
      </c>
      <c r="CH58" s="41">
        <f>T58-CG58</f>
        <v>-48.89999999999999</v>
      </c>
      <c r="CI58" s="26">
        <f>T58-CF58</f>
        <v>50.099999999999994</v>
      </c>
      <c r="CJ58" s="41">
        <f>CH58-CI58</f>
        <v>-98.99999999999999</v>
      </c>
      <c r="CK58" s="41">
        <f>W58-CJ58</f>
        <v>151</v>
      </c>
      <c r="CL58" s="26">
        <f>W58-CI58</f>
        <v>1.9000000000000057</v>
      </c>
      <c r="CM58" s="41">
        <f>CK58-CL58</f>
        <v>149.1</v>
      </c>
      <c r="CN58" s="41">
        <f>Z58-CM58</f>
        <v>-95.19999999999999</v>
      </c>
      <c r="CO58" s="26">
        <f>Z58-CL58</f>
        <v>51.99999999999999</v>
      </c>
      <c r="CP58" s="43">
        <f t="shared" si="20"/>
        <v>0.625</v>
      </c>
      <c r="CQ58" s="29">
        <f>E58</f>
        <v>55</v>
      </c>
      <c r="CR58" s="28"/>
      <c r="CS58" s="29" t="s">
        <v>107</v>
      </c>
      <c r="CT58" s="29" t="s">
        <v>172</v>
      </c>
      <c r="CU58" s="29"/>
      <c r="CV58" s="29"/>
      <c r="CW58" s="29"/>
      <c r="CX58" s="29"/>
      <c r="CY58" s="29"/>
      <c r="CZ58" s="29"/>
      <c r="DA58" s="29"/>
      <c r="DB58" s="29"/>
      <c r="DC58" s="29"/>
      <c r="DD58" s="29"/>
      <c r="DE58" s="29"/>
      <c r="DF58" s="30" t="s">
        <v>108</v>
      </c>
      <c r="DG58" s="30" t="s">
        <v>109</v>
      </c>
      <c r="DH58" s="44" t="s">
        <v>53</v>
      </c>
    </row>
    <row r="59" spans="1:112" ht="12.75">
      <c r="A59" s="32">
        <v>52</v>
      </c>
      <c r="B59" s="31" t="s">
        <v>153</v>
      </c>
      <c r="C59" s="27">
        <v>29</v>
      </c>
      <c r="D59" s="27">
        <v>170</v>
      </c>
      <c r="E59" s="27">
        <v>58.5</v>
      </c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>
        <v>58.5</v>
      </c>
      <c r="S59" s="18">
        <v>57.7</v>
      </c>
      <c r="T59" s="18">
        <v>58</v>
      </c>
      <c r="U59" s="18">
        <v>58</v>
      </c>
      <c r="V59" s="18">
        <v>58</v>
      </c>
      <c r="W59" s="18">
        <v>58</v>
      </c>
      <c r="X59" s="18">
        <v>57.9</v>
      </c>
      <c r="Y59" s="18">
        <v>57.9</v>
      </c>
      <c r="Z59" s="18">
        <v>58</v>
      </c>
      <c r="AA59" s="18">
        <v>60</v>
      </c>
      <c r="AB59" s="18">
        <v>60</v>
      </c>
      <c r="AC59" s="18">
        <v>58</v>
      </c>
      <c r="AD59" s="18">
        <v>57.9</v>
      </c>
      <c r="AE59" s="18">
        <v>59</v>
      </c>
      <c r="AF59" s="18">
        <v>58.4</v>
      </c>
      <c r="AG59" s="18"/>
      <c r="AH59" s="18">
        <v>57.4</v>
      </c>
      <c r="AI59" s="18"/>
      <c r="AJ59" s="18"/>
      <c r="AK59" s="18"/>
      <c r="AL59" s="18"/>
      <c r="AM59" s="18">
        <v>57.8</v>
      </c>
      <c r="AN59" s="18">
        <v>57.8</v>
      </c>
      <c r="AO59" s="27">
        <v>57.7</v>
      </c>
      <c r="AP59" s="27">
        <v>57.7</v>
      </c>
      <c r="AQ59" s="27">
        <v>57.1</v>
      </c>
      <c r="AR59" s="27">
        <v>57.1</v>
      </c>
      <c r="AS59" s="27">
        <v>57.1</v>
      </c>
      <c r="AT59" s="27">
        <v>57.1</v>
      </c>
      <c r="AU59" s="27">
        <v>57.1</v>
      </c>
      <c r="AV59" s="27">
        <v>57.1</v>
      </c>
      <c r="AW59" s="27">
        <v>57.1</v>
      </c>
      <c r="AX59" s="27">
        <v>57.1</v>
      </c>
      <c r="AY59" s="27">
        <v>57.1</v>
      </c>
      <c r="AZ59" s="27">
        <v>57.1</v>
      </c>
      <c r="BA59" s="27">
        <v>57.1</v>
      </c>
      <c r="BB59" s="27">
        <v>57.1</v>
      </c>
      <c r="BC59" s="27">
        <v>57.1</v>
      </c>
      <c r="BD59" s="27"/>
      <c r="BE59" s="27"/>
      <c r="BF59" s="27"/>
      <c r="BG59" s="27"/>
      <c r="BH59" s="27"/>
      <c r="BI59" s="27"/>
      <c r="BJ59" s="27"/>
      <c r="BK59" s="27">
        <v>57.1</v>
      </c>
      <c r="BL59" s="27">
        <v>57.1</v>
      </c>
      <c r="BM59" s="27">
        <v>57.1</v>
      </c>
      <c r="BN59" s="27">
        <v>57.1</v>
      </c>
      <c r="BO59" s="27">
        <v>57.1</v>
      </c>
      <c r="BP59" s="27">
        <v>57.1</v>
      </c>
      <c r="BQ59" s="54">
        <v>61.5</v>
      </c>
      <c r="BR59" s="27">
        <v>59</v>
      </c>
      <c r="BS59" s="41">
        <f t="shared" si="17"/>
        <v>-0.5</v>
      </c>
      <c r="BT59" s="26">
        <f t="shared" si="18"/>
        <v>-3</v>
      </c>
      <c r="BU59" s="41">
        <f t="shared" si="19"/>
        <v>2.5</v>
      </c>
      <c r="BV59" s="41">
        <f>H59-BU59</f>
        <v>-2.5</v>
      </c>
      <c r="BW59" s="26">
        <f>H59-BT59</f>
        <v>3</v>
      </c>
      <c r="BX59" s="41">
        <f>BV59-BW59</f>
        <v>-5.5</v>
      </c>
      <c r="BY59" s="41">
        <f>K59-BX59</f>
        <v>5.5</v>
      </c>
      <c r="BZ59" s="26">
        <f>K59-BW59</f>
        <v>-3</v>
      </c>
      <c r="CA59" s="41">
        <f>BY59-BZ59</f>
        <v>8.5</v>
      </c>
      <c r="CB59" s="41">
        <f>N59-CA59</f>
        <v>-8.5</v>
      </c>
      <c r="CC59" s="26">
        <f>N59-BZ59</f>
        <v>3</v>
      </c>
      <c r="CD59" s="41">
        <f>CB59-CC59</f>
        <v>-11.5</v>
      </c>
      <c r="CE59" s="41">
        <f>Q59-CD59</f>
        <v>11.5</v>
      </c>
      <c r="CF59" s="26">
        <f>Q59-CC59</f>
        <v>-3</v>
      </c>
      <c r="CG59" s="41">
        <f>CE59-CF59</f>
        <v>14.5</v>
      </c>
      <c r="CH59" s="41">
        <f>T59-CG59</f>
        <v>43.5</v>
      </c>
      <c r="CI59" s="26">
        <f>T59-CF59</f>
        <v>61</v>
      </c>
      <c r="CJ59" s="41">
        <f>CH59-CI59</f>
        <v>-17.5</v>
      </c>
      <c r="CK59" s="41">
        <f>W59-CJ59</f>
        <v>75.5</v>
      </c>
      <c r="CL59" s="26">
        <f>W59-CI59</f>
        <v>-3</v>
      </c>
      <c r="CM59" s="41">
        <f>CK59-CL59</f>
        <v>78.5</v>
      </c>
      <c r="CN59" s="41">
        <f>Z59-CM59</f>
        <v>-20.5</v>
      </c>
      <c r="CO59" s="26">
        <f>Z59-CL59</f>
        <v>61</v>
      </c>
      <c r="CP59" s="43">
        <f t="shared" si="20"/>
        <v>6</v>
      </c>
      <c r="CQ59" s="29"/>
      <c r="CR59" s="28"/>
      <c r="CS59" s="29"/>
      <c r="CT59" s="29"/>
      <c r="CU59" s="29"/>
      <c r="CV59" s="29"/>
      <c r="CW59" s="29"/>
      <c r="CX59" s="29"/>
      <c r="CY59" s="29"/>
      <c r="CZ59" s="29"/>
      <c r="DA59" s="29"/>
      <c r="DB59" s="29"/>
      <c r="DC59" s="29"/>
      <c r="DD59" s="29"/>
      <c r="DE59" s="29"/>
      <c r="DF59" s="30"/>
      <c r="DG59" s="30"/>
      <c r="DH59" s="44"/>
    </row>
    <row r="60" spans="1:112" ht="12.75">
      <c r="A60" s="21"/>
      <c r="B60" s="22" t="s">
        <v>140</v>
      </c>
      <c r="C60" s="23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0"/>
      <c r="BL60" s="20"/>
      <c r="BM60" s="20"/>
      <c r="BN60" s="20"/>
      <c r="BO60" s="20"/>
      <c r="BP60" s="20"/>
      <c r="BQ60" s="20"/>
      <c r="BR60" s="20"/>
      <c r="BS60" s="24"/>
      <c r="BT60" s="24"/>
      <c r="BU60" s="20"/>
      <c r="BV60" s="20"/>
      <c r="BW60" s="20"/>
      <c r="BX60" s="20"/>
      <c r="BY60" s="20"/>
      <c r="BZ60" s="20"/>
      <c r="CA60" s="20"/>
      <c r="CB60" s="20"/>
      <c r="CC60" s="20"/>
      <c r="CD60" s="20"/>
      <c r="CE60" s="20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5"/>
      <c r="CQ60" s="20"/>
      <c r="CR60" s="20"/>
      <c r="CS60" s="20"/>
      <c r="CT60" s="20"/>
      <c r="CU60" s="21"/>
      <c r="CV60" s="21"/>
      <c r="CW60" s="21"/>
      <c r="CX60" s="21"/>
      <c r="CY60" s="21"/>
      <c r="CZ60" s="21"/>
      <c r="DA60" s="21"/>
      <c r="DB60" s="21"/>
      <c r="DC60" s="21"/>
      <c r="DD60" s="21"/>
      <c r="DE60" s="21"/>
      <c r="DF60" s="21"/>
      <c r="DG60" s="21"/>
      <c r="DH60" s="21"/>
    </row>
    <row r="61" spans="1:112" ht="12.75">
      <c r="A61" s="32">
        <v>1</v>
      </c>
      <c r="B61" s="31" t="s">
        <v>141</v>
      </c>
      <c r="C61" s="27">
        <v>24</v>
      </c>
      <c r="D61" s="27">
        <v>165</v>
      </c>
      <c r="E61" s="27">
        <v>61.5</v>
      </c>
      <c r="F61" s="18">
        <v>60</v>
      </c>
      <c r="G61" s="18">
        <v>60.7</v>
      </c>
      <c r="H61" s="18">
        <v>60</v>
      </c>
      <c r="I61" s="18">
        <v>61</v>
      </c>
      <c r="J61" s="18">
        <v>60</v>
      </c>
      <c r="K61" s="18">
        <v>59.5</v>
      </c>
      <c r="L61" s="18">
        <v>59.2</v>
      </c>
      <c r="M61" s="18">
        <v>59</v>
      </c>
      <c r="N61" s="18">
        <v>58.4</v>
      </c>
      <c r="O61" s="18">
        <v>57.8</v>
      </c>
      <c r="P61" s="18">
        <v>56.7</v>
      </c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7">
        <v>57</v>
      </c>
      <c r="BS61" s="41">
        <f aca="true" t="shared" si="21" ref="BS61:BS72">E61-BR61</f>
        <v>4.5</v>
      </c>
      <c r="BT61" s="26"/>
      <c r="BU61" s="41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3">
        <f>BT61/BS61</f>
        <v>0</v>
      </c>
      <c r="CQ61" s="29">
        <f>E61</f>
        <v>61.5</v>
      </c>
      <c r="CR61" s="28"/>
      <c r="CS61" s="29" t="s">
        <v>142</v>
      </c>
      <c r="CT61" s="29" t="s">
        <v>143</v>
      </c>
      <c r="CU61" s="29"/>
      <c r="CV61" s="29"/>
      <c r="CW61" s="29"/>
      <c r="CX61" s="29"/>
      <c r="CY61" s="29"/>
      <c r="CZ61" s="29"/>
      <c r="DA61" s="29"/>
      <c r="DB61" s="29"/>
      <c r="DC61" s="29"/>
      <c r="DD61" s="29"/>
      <c r="DE61" s="29">
        <v>59</v>
      </c>
      <c r="DF61" s="30" t="s">
        <v>144</v>
      </c>
      <c r="DG61" s="30" t="s">
        <v>145</v>
      </c>
      <c r="DH61" s="44" t="s">
        <v>53</v>
      </c>
    </row>
    <row r="62" spans="1:112" ht="12.75">
      <c r="A62" s="32">
        <v>2</v>
      </c>
      <c r="B62" s="31" t="s">
        <v>101</v>
      </c>
      <c r="C62" s="27">
        <v>27</v>
      </c>
      <c r="D62" s="27">
        <v>173</v>
      </c>
      <c r="E62" s="27">
        <v>59</v>
      </c>
      <c r="F62" s="18">
        <v>59</v>
      </c>
      <c r="G62" s="18">
        <v>59</v>
      </c>
      <c r="H62" s="18">
        <v>58.5</v>
      </c>
      <c r="I62" s="18">
        <v>58.5</v>
      </c>
      <c r="J62" s="18">
        <v>58.5</v>
      </c>
      <c r="K62" s="18">
        <v>58.5</v>
      </c>
      <c r="L62" s="18">
        <v>57.3</v>
      </c>
      <c r="M62" s="18">
        <v>57.3</v>
      </c>
      <c r="N62" s="18">
        <v>57.3</v>
      </c>
      <c r="O62" s="18">
        <v>57.3</v>
      </c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7"/>
      <c r="BL62" s="27"/>
      <c r="BM62" s="27"/>
      <c r="BN62" s="27"/>
      <c r="BO62" s="27"/>
      <c r="BP62" s="27"/>
      <c r="BQ62" s="27"/>
      <c r="BR62" s="27">
        <v>57.5</v>
      </c>
      <c r="BS62" s="41">
        <f t="shared" si="21"/>
        <v>1.5</v>
      </c>
      <c r="BT62" s="26"/>
      <c r="BU62" s="41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3">
        <f aca="true" t="shared" si="22" ref="CP62:CP67">BT62/BS62</f>
        <v>0</v>
      </c>
      <c r="CQ62" s="29"/>
      <c r="CR62" s="28"/>
      <c r="CS62" s="29" t="s">
        <v>102</v>
      </c>
      <c r="CT62" s="29" t="s">
        <v>103</v>
      </c>
      <c r="CU62" s="29"/>
      <c r="CV62" s="29"/>
      <c r="CW62" s="29"/>
      <c r="CX62" s="29"/>
      <c r="CY62" s="29"/>
      <c r="CZ62" s="29"/>
      <c r="DA62" s="29"/>
      <c r="DB62" s="29"/>
      <c r="DC62" s="29"/>
      <c r="DD62" s="29"/>
      <c r="DE62" s="29"/>
      <c r="DF62" s="30" t="s">
        <v>104</v>
      </c>
      <c r="DG62" s="30" t="s">
        <v>105</v>
      </c>
      <c r="DH62" s="44">
        <v>40274</v>
      </c>
    </row>
    <row r="63" spans="1:112" ht="12.75">
      <c r="A63" s="32">
        <v>3</v>
      </c>
      <c r="B63" s="31" t="s">
        <v>126</v>
      </c>
      <c r="C63" s="27">
        <v>25</v>
      </c>
      <c r="D63" s="27">
        <v>172</v>
      </c>
      <c r="E63" s="27">
        <v>55</v>
      </c>
      <c r="F63" s="18"/>
      <c r="G63" s="18"/>
      <c r="H63" s="18"/>
      <c r="I63" s="18"/>
      <c r="J63" s="18"/>
      <c r="K63" s="18"/>
      <c r="L63" s="18"/>
      <c r="M63" s="18"/>
      <c r="N63" s="18">
        <v>55</v>
      </c>
      <c r="O63" s="18">
        <v>54</v>
      </c>
      <c r="P63" s="18">
        <v>54</v>
      </c>
      <c r="Q63" s="18">
        <v>54</v>
      </c>
      <c r="R63" s="18">
        <v>54</v>
      </c>
      <c r="S63" s="18">
        <v>54</v>
      </c>
      <c r="T63" s="18">
        <v>52</v>
      </c>
      <c r="U63" s="18">
        <v>50</v>
      </c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  <c r="BL63" s="27"/>
      <c r="BM63" s="27"/>
      <c r="BN63" s="27"/>
      <c r="BO63" s="27"/>
      <c r="BP63" s="27"/>
      <c r="BQ63" s="27"/>
      <c r="BR63" s="27">
        <v>52</v>
      </c>
      <c r="BS63" s="41">
        <f t="shared" si="21"/>
        <v>3</v>
      </c>
      <c r="BT63" s="26"/>
      <c r="BU63" s="41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3">
        <f t="shared" si="22"/>
        <v>0</v>
      </c>
      <c r="CQ63" s="29"/>
      <c r="CR63" s="28"/>
      <c r="CS63" s="29" t="s">
        <v>127</v>
      </c>
      <c r="CT63" s="29" t="s">
        <v>128</v>
      </c>
      <c r="CU63" s="29"/>
      <c r="CV63" s="29"/>
      <c r="CW63" s="29"/>
      <c r="CX63" s="29"/>
      <c r="CY63" s="29"/>
      <c r="CZ63" s="29"/>
      <c r="DA63" s="29"/>
      <c r="DB63" s="29"/>
      <c r="DC63" s="29"/>
      <c r="DD63" s="29"/>
      <c r="DE63" s="29"/>
      <c r="DF63" s="30" t="s">
        <v>129</v>
      </c>
      <c r="DG63" s="30" t="s">
        <v>130</v>
      </c>
      <c r="DH63" s="44">
        <v>40322</v>
      </c>
    </row>
    <row r="64" spans="1:112" ht="12.75">
      <c r="A64" s="32">
        <v>4</v>
      </c>
      <c r="B64" s="31" t="s">
        <v>90</v>
      </c>
      <c r="C64" s="27">
        <v>34</v>
      </c>
      <c r="D64" s="27">
        <v>165</v>
      </c>
      <c r="E64" s="27">
        <v>59.7</v>
      </c>
      <c r="F64" s="18">
        <v>59</v>
      </c>
      <c r="G64" s="18">
        <v>59.7</v>
      </c>
      <c r="H64" s="18">
        <v>59.7</v>
      </c>
      <c r="I64" s="18">
        <v>58.7</v>
      </c>
      <c r="J64" s="18">
        <v>58.5</v>
      </c>
      <c r="K64" s="18">
        <v>58.5</v>
      </c>
      <c r="L64" s="18">
        <v>58.4</v>
      </c>
      <c r="M64" s="18">
        <v>58</v>
      </c>
      <c r="N64" s="18">
        <v>57.6</v>
      </c>
      <c r="O64" s="18">
        <v>56.6</v>
      </c>
      <c r="P64" s="18">
        <v>56.4</v>
      </c>
      <c r="Q64" s="18">
        <v>56</v>
      </c>
      <c r="R64" s="18">
        <v>55.6</v>
      </c>
      <c r="S64" s="18">
        <v>55</v>
      </c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 s="27">
        <v>55</v>
      </c>
      <c r="BS64" s="41">
        <f t="shared" si="21"/>
        <v>4.700000000000003</v>
      </c>
      <c r="BT64" s="26"/>
      <c r="BU64" s="41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3">
        <f t="shared" si="22"/>
        <v>0</v>
      </c>
      <c r="CQ64" s="29">
        <f>E64</f>
        <v>59.7</v>
      </c>
      <c r="CR64" s="28"/>
      <c r="CS64" s="29" t="s">
        <v>91</v>
      </c>
      <c r="CT64" s="29" t="s">
        <v>156</v>
      </c>
      <c r="CU64" s="29"/>
      <c r="CV64" s="29"/>
      <c r="CW64" s="29"/>
      <c r="CX64" s="29"/>
      <c r="CY64" s="29"/>
      <c r="CZ64" s="29"/>
      <c r="DA64" s="29"/>
      <c r="DB64" s="29"/>
      <c r="DC64" s="29"/>
      <c r="DD64" s="29"/>
      <c r="DE64" s="29"/>
      <c r="DF64" s="30" t="s">
        <v>92</v>
      </c>
      <c r="DG64" s="30" t="s">
        <v>93</v>
      </c>
      <c r="DH64" s="44" t="s">
        <v>53</v>
      </c>
    </row>
    <row r="65" spans="1:112" ht="12.75">
      <c r="A65" s="32">
        <v>5</v>
      </c>
      <c r="B65" s="31" t="s">
        <v>117</v>
      </c>
      <c r="C65" s="27">
        <v>25</v>
      </c>
      <c r="D65" s="27">
        <v>170</v>
      </c>
      <c r="E65" s="27">
        <v>65</v>
      </c>
      <c r="F65" s="18"/>
      <c r="G65" s="18"/>
      <c r="H65" s="18"/>
      <c r="I65" s="18"/>
      <c r="J65" s="18"/>
      <c r="K65" s="18"/>
      <c r="L65" s="18"/>
      <c r="M65" s="18">
        <v>65</v>
      </c>
      <c r="N65" s="18">
        <v>64</v>
      </c>
      <c r="O65" s="18">
        <v>63.5</v>
      </c>
      <c r="P65" s="18">
        <v>63</v>
      </c>
      <c r="Q65" s="18">
        <v>63</v>
      </c>
      <c r="R65" s="18">
        <v>62</v>
      </c>
      <c r="S65" s="18">
        <v>62</v>
      </c>
      <c r="T65" s="18">
        <v>62</v>
      </c>
      <c r="U65" s="18">
        <v>61.7</v>
      </c>
      <c r="V65" s="18">
        <v>61.8</v>
      </c>
      <c r="W65" s="18">
        <v>60.3</v>
      </c>
      <c r="X65" s="18">
        <v>60.2</v>
      </c>
      <c r="Y65" s="18">
        <v>60.3</v>
      </c>
      <c r="Z65" s="18">
        <v>60.1</v>
      </c>
      <c r="AA65" s="18">
        <v>60</v>
      </c>
      <c r="AB65" s="18">
        <v>60</v>
      </c>
      <c r="AC65" s="18">
        <v>60</v>
      </c>
      <c r="AD65" s="18">
        <v>60</v>
      </c>
      <c r="AE65" s="18">
        <v>59.9</v>
      </c>
      <c r="AF65" s="18">
        <v>58.7</v>
      </c>
      <c r="AG65" s="18">
        <v>58.8</v>
      </c>
      <c r="AH65" s="18"/>
      <c r="AI65" s="18">
        <v>58.6</v>
      </c>
      <c r="AJ65" s="18"/>
      <c r="AK65" s="18"/>
      <c r="AL65" s="18"/>
      <c r="AM65" s="18"/>
      <c r="AN65" s="18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7"/>
      <c r="BM65" s="27"/>
      <c r="BN65" s="27"/>
      <c r="BO65" s="27"/>
      <c r="BP65" s="27"/>
      <c r="BQ65" s="27"/>
      <c r="BR65" s="27">
        <v>59</v>
      </c>
      <c r="BS65" s="41">
        <f t="shared" si="21"/>
        <v>6</v>
      </c>
      <c r="BT65" s="26"/>
      <c r="BU65" s="41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3">
        <f t="shared" si="22"/>
        <v>0</v>
      </c>
      <c r="CQ65" s="29"/>
      <c r="CR65" s="28"/>
      <c r="CS65" s="29" t="s">
        <v>118</v>
      </c>
      <c r="CT65" s="29" t="s">
        <v>218</v>
      </c>
      <c r="CU65" s="29"/>
      <c r="CV65" s="29"/>
      <c r="CW65" s="29"/>
      <c r="CX65" s="29"/>
      <c r="CY65" s="29"/>
      <c r="CZ65" s="29"/>
      <c r="DA65" s="29"/>
      <c r="DB65" s="29"/>
      <c r="DC65" s="29"/>
      <c r="DD65" s="29"/>
      <c r="DE65" s="29"/>
      <c r="DF65" s="30" t="s">
        <v>119</v>
      </c>
      <c r="DG65" s="30" t="s">
        <v>120</v>
      </c>
      <c r="DH65" s="44">
        <v>40321</v>
      </c>
    </row>
    <row r="66" spans="1:112" ht="12.75">
      <c r="A66" s="32">
        <v>6</v>
      </c>
      <c r="B66" s="31" t="s">
        <v>189</v>
      </c>
      <c r="C66" s="27">
        <v>25</v>
      </c>
      <c r="D66" s="27">
        <v>168</v>
      </c>
      <c r="E66" s="27">
        <v>61</v>
      </c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>
        <v>59</v>
      </c>
      <c r="AA66" s="18">
        <v>58</v>
      </c>
      <c r="AB66" s="18">
        <v>58</v>
      </c>
      <c r="AC66" s="18">
        <v>57</v>
      </c>
      <c r="AD66" s="18">
        <v>56.6</v>
      </c>
      <c r="AE66" s="18">
        <v>56</v>
      </c>
      <c r="AF66" s="18">
        <v>55</v>
      </c>
      <c r="AG66" s="18">
        <v>54</v>
      </c>
      <c r="AH66" s="18">
        <v>53.5</v>
      </c>
      <c r="AI66" s="18"/>
      <c r="AJ66" s="18">
        <v>53</v>
      </c>
      <c r="AK66" s="18"/>
      <c r="AL66" s="18"/>
      <c r="AM66" s="18"/>
      <c r="AN66" s="18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  <c r="BL66" s="27"/>
      <c r="BM66" s="27"/>
      <c r="BN66" s="27"/>
      <c r="BO66" s="27"/>
      <c r="BP66" s="27"/>
      <c r="BQ66" s="27"/>
      <c r="BR66" s="27">
        <v>54</v>
      </c>
      <c r="BS66" s="41">
        <f t="shared" si="21"/>
        <v>7</v>
      </c>
      <c r="BT66" s="26"/>
      <c r="BU66" s="41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3">
        <f t="shared" si="22"/>
        <v>0</v>
      </c>
      <c r="CQ66" s="29"/>
      <c r="CR66" s="28"/>
      <c r="CS66" s="29" t="s">
        <v>193</v>
      </c>
      <c r="CT66" s="29" t="s">
        <v>227</v>
      </c>
      <c r="CU66" s="29"/>
      <c r="CV66" s="29"/>
      <c r="CW66" s="29"/>
      <c r="CX66" s="29"/>
      <c r="CY66" s="29"/>
      <c r="CZ66" s="29"/>
      <c r="DA66" s="29"/>
      <c r="DB66" s="29"/>
      <c r="DC66" s="29"/>
      <c r="DD66" s="29"/>
      <c r="DE66" s="29"/>
      <c r="DF66" s="30"/>
      <c r="DG66" s="30" t="s">
        <v>202</v>
      </c>
      <c r="DH66" s="44"/>
    </row>
    <row r="67" spans="1:112" ht="12.75">
      <c r="A67" s="32">
        <v>7</v>
      </c>
      <c r="B67" s="31" t="s">
        <v>114</v>
      </c>
      <c r="C67" s="27">
        <v>25</v>
      </c>
      <c r="D67" s="27">
        <v>163</v>
      </c>
      <c r="E67" s="27">
        <v>61</v>
      </c>
      <c r="F67" s="18"/>
      <c r="G67" s="18"/>
      <c r="H67" s="18"/>
      <c r="I67" s="18"/>
      <c r="J67" s="18"/>
      <c r="K67" s="18"/>
      <c r="L67" s="18">
        <v>60</v>
      </c>
      <c r="M67" s="18">
        <v>59.4</v>
      </c>
      <c r="N67" s="18">
        <v>59</v>
      </c>
      <c r="O67" s="18">
        <v>58.6</v>
      </c>
      <c r="P67" s="18">
        <v>58.6</v>
      </c>
      <c r="Q67" s="18">
        <v>58.6</v>
      </c>
      <c r="R67" s="18">
        <v>57.75</v>
      </c>
      <c r="S67" s="18">
        <v>57.7</v>
      </c>
      <c r="T67" s="18">
        <v>57</v>
      </c>
      <c r="U67" s="18">
        <v>57</v>
      </c>
      <c r="V67" s="18">
        <v>56.5</v>
      </c>
      <c r="W67" s="18">
        <v>56.5</v>
      </c>
      <c r="X67" s="18">
        <v>55</v>
      </c>
      <c r="Y67" s="18">
        <v>55</v>
      </c>
      <c r="Z67" s="18">
        <v>55</v>
      </c>
      <c r="AA67" s="18">
        <v>55</v>
      </c>
      <c r="AB67" s="18">
        <v>55</v>
      </c>
      <c r="AC67" s="18">
        <v>55</v>
      </c>
      <c r="AD67" s="18">
        <v>55</v>
      </c>
      <c r="AE67" s="18">
        <v>55.7</v>
      </c>
      <c r="AF67" s="18">
        <v>55.7</v>
      </c>
      <c r="AG67" s="18" t="s">
        <v>228</v>
      </c>
      <c r="AH67" s="18"/>
      <c r="AI67" s="18"/>
      <c r="AJ67" s="18"/>
      <c r="AK67" s="18"/>
      <c r="AL67" s="18"/>
      <c r="AM67" s="18"/>
      <c r="AN67" s="18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7"/>
      <c r="BM67" s="27"/>
      <c r="BN67" s="27"/>
      <c r="BO67" s="27"/>
      <c r="BP67" s="27"/>
      <c r="BQ67" s="27"/>
      <c r="BR67" s="27">
        <v>53</v>
      </c>
      <c r="BS67" s="41">
        <f t="shared" si="21"/>
        <v>8</v>
      </c>
      <c r="BT67" s="26"/>
      <c r="BU67" s="41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3">
        <f t="shared" si="22"/>
        <v>0</v>
      </c>
      <c r="CQ67" s="29"/>
      <c r="CR67" s="28"/>
      <c r="CS67" s="29" t="s">
        <v>115</v>
      </c>
      <c r="CT67" s="29" t="s">
        <v>181</v>
      </c>
      <c r="CU67" s="29"/>
      <c r="CV67" s="29"/>
      <c r="CW67" s="29"/>
      <c r="CX67" s="29"/>
      <c r="CY67" s="29"/>
      <c r="CZ67" s="29"/>
      <c r="DA67" s="29"/>
      <c r="DB67" s="29"/>
      <c r="DC67" s="29"/>
      <c r="DD67" s="29"/>
      <c r="DE67" s="29"/>
      <c r="DF67" s="30" t="s">
        <v>74</v>
      </c>
      <c r="DG67" s="30" t="s">
        <v>116</v>
      </c>
      <c r="DH67" s="44">
        <v>40299</v>
      </c>
    </row>
    <row r="68" spans="1:112" ht="12.75">
      <c r="A68" s="32">
        <v>8</v>
      </c>
      <c r="B68" s="31" t="s">
        <v>220</v>
      </c>
      <c r="C68" s="27"/>
      <c r="D68" s="27">
        <v>160</v>
      </c>
      <c r="E68" s="27">
        <v>55</v>
      </c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>
        <v>55</v>
      </c>
      <c r="AI68" s="18"/>
      <c r="AJ68" s="18">
        <v>53.9</v>
      </c>
      <c r="AK68" s="18">
        <v>53</v>
      </c>
      <c r="AL68" s="18">
        <v>51.4</v>
      </c>
      <c r="AM68" s="18"/>
      <c r="AN68" s="18">
        <v>50.9</v>
      </c>
      <c r="AO68" s="27">
        <v>50.9</v>
      </c>
      <c r="AP68" s="27">
        <v>50.9</v>
      </c>
      <c r="AQ68" s="27">
        <v>49.5</v>
      </c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>
        <v>50</v>
      </c>
      <c r="BS68" s="41">
        <f t="shared" si="21"/>
        <v>5</v>
      </c>
      <c r="BT68" s="26"/>
      <c r="BU68" s="41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3">
        <f>BT68/BS68</f>
        <v>0</v>
      </c>
      <c r="CQ68" s="29"/>
      <c r="CR68" s="28">
        <f>AK68-AJ68</f>
        <v>-0.8999999999999986</v>
      </c>
      <c r="CS68" s="29" t="s">
        <v>221</v>
      </c>
      <c r="CT68" s="29" t="s">
        <v>246</v>
      </c>
      <c r="CU68" s="29"/>
      <c r="CV68" s="29"/>
      <c r="CW68" s="29"/>
      <c r="CX68" s="29"/>
      <c r="CY68" s="29"/>
      <c r="CZ68" s="29"/>
      <c r="DA68" s="29"/>
      <c r="DB68" s="29"/>
      <c r="DC68" s="29"/>
      <c r="DD68" s="29"/>
      <c r="DE68" s="29"/>
      <c r="DF68" s="30"/>
      <c r="DG68" s="30" t="s">
        <v>222</v>
      </c>
      <c r="DH68" s="44"/>
    </row>
    <row r="69" spans="1:112" ht="12.75">
      <c r="A69" s="32">
        <v>9</v>
      </c>
      <c r="B69" s="31" t="s">
        <v>110</v>
      </c>
      <c r="C69" s="27">
        <v>21</v>
      </c>
      <c r="D69" s="27">
        <v>162</v>
      </c>
      <c r="E69" s="27">
        <v>54</v>
      </c>
      <c r="F69" s="18">
        <v>54</v>
      </c>
      <c r="G69" s="18">
        <v>54</v>
      </c>
      <c r="H69" s="18">
        <v>54</v>
      </c>
      <c r="I69" s="18">
        <v>53</v>
      </c>
      <c r="J69" s="18">
        <v>53</v>
      </c>
      <c r="K69" s="18">
        <v>53</v>
      </c>
      <c r="L69" s="18">
        <v>53</v>
      </c>
      <c r="M69" s="18">
        <v>52</v>
      </c>
      <c r="N69" s="18">
        <v>52</v>
      </c>
      <c r="O69" s="18">
        <v>53</v>
      </c>
      <c r="P69" s="18">
        <v>52</v>
      </c>
      <c r="Q69" s="18">
        <v>52</v>
      </c>
      <c r="R69" s="18">
        <v>52</v>
      </c>
      <c r="S69" s="18">
        <v>52</v>
      </c>
      <c r="T69" s="18">
        <v>51</v>
      </c>
      <c r="U69" s="18"/>
      <c r="V69" s="18"/>
      <c r="W69" s="18" t="s">
        <v>191</v>
      </c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  <c r="BR69" s="27">
        <v>51</v>
      </c>
      <c r="BS69" s="41">
        <f t="shared" si="21"/>
        <v>3</v>
      </c>
      <c r="BT69" s="26"/>
      <c r="BU69" s="41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3">
        <f>BT69/BS69</f>
        <v>0</v>
      </c>
      <c r="CQ69" s="29"/>
      <c r="CR69" s="28"/>
      <c r="CS69" s="29" t="s">
        <v>111</v>
      </c>
      <c r="CT69" s="29" t="s">
        <v>163</v>
      </c>
      <c r="CU69" s="29"/>
      <c r="CV69" s="29"/>
      <c r="CW69" s="29"/>
      <c r="CX69" s="29"/>
      <c r="CY69" s="29"/>
      <c r="CZ69" s="29"/>
      <c r="DA69" s="29"/>
      <c r="DB69" s="29"/>
      <c r="DC69" s="29"/>
      <c r="DD69" s="29"/>
      <c r="DE69" s="29"/>
      <c r="DF69" s="30" t="s">
        <v>112</v>
      </c>
      <c r="DG69" s="30" t="s">
        <v>113</v>
      </c>
      <c r="DH69" s="44">
        <v>40263</v>
      </c>
    </row>
    <row r="70" spans="1:112" ht="12.75">
      <c r="A70" s="32">
        <v>10</v>
      </c>
      <c r="B70" s="31" t="s">
        <v>64</v>
      </c>
      <c r="C70" s="27">
        <v>23</v>
      </c>
      <c r="D70" s="27">
        <v>172</v>
      </c>
      <c r="E70" s="27">
        <v>74</v>
      </c>
      <c r="F70" s="18">
        <v>73.2</v>
      </c>
      <c r="G70" s="18">
        <v>73.2</v>
      </c>
      <c r="H70" s="18">
        <v>72</v>
      </c>
      <c r="I70" s="18">
        <v>73</v>
      </c>
      <c r="J70" s="18">
        <v>73</v>
      </c>
      <c r="K70" s="18">
        <v>73</v>
      </c>
      <c r="L70" s="18">
        <v>73</v>
      </c>
      <c r="M70" s="18">
        <v>72</v>
      </c>
      <c r="N70" s="18">
        <v>70</v>
      </c>
      <c r="O70" s="18">
        <v>68.8</v>
      </c>
      <c r="P70" s="18">
        <v>68.8</v>
      </c>
      <c r="Q70" s="18">
        <v>67</v>
      </c>
      <c r="R70" s="18">
        <v>67</v>
      </c>
      <c r="S70" s="18">
        <v>67</v>
      </c>
      <c r="T70" s="18">
        <v>67</v>
      </c>
      <c r="U70" s="18">
        <v>66</v>
      </c>
      <c r="V70" s="18">
        <v>66.7</v>
      </c>
      <c r="W70" s="18" t="s">
        <v>191</v>
      </c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BR70" s="27">
        <v>60</v>
      </c>
      <c r="BS70" s="41">
        <f t="shared" si="21"/>
        <v>14</v>
      </c>
      <c r="BT70" s="26"/>
      <c r="BU70" s="41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3">
        <f>BT70/BS70</f>
        <v>0</v>
      </c>
      <c r="CQ70" s="29"/>
      <c r="CR70" s="28"/>
      <c r="CS70" s="29" t="s">
        <v>65</v>
      </c>
      <c r="CT70" s="29" t="s">
        <v>167</v>
      </c>
      <c r="CU70" s="29"/>
      <c r="CV70" s="29"/>
      <c r="CW70" s="29"/>
      <c r="CX70" s="29"/>
      <c r="CY70" s="29"/>
      <c r="CZ70" s="29"/>
      <c r="DA70" s="29"/>
      <c r="DB70" s="29"/>
      <c r="DC70" s="29"/>
      <c r="DD70" s="29"/>
      <c r="DE70" s="29"/>
      <c r="DF70" s="30" t="s">
        <v>66</v>
      </c>
      <c r="DG70" s="30" t="s">
        <v>67</v>
      </c>
      <c r="DH70" s="44" t="s">
        <v>53</v>
      </c>
    </row>
    <row r="71" spans="1:112" ht="14.25" customHeight="1">
      <c r="A71" s="32">
        <v>11</v>
      </c>
      <c r="B71" s="31" t="s">
        <v>190</v>
      </c>
      <c r="C71" s="27">
        <v>27</v>
      </c>
      <c r="D71" s="27">
        <v>165</v>
      </c>
      <c r="E71" s="27">
        <v>82</v>
      </c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>
        <v>81.2</v>
      </c>
      <c r="AB71" s="18">
        <v>81</v>
      </c>
      <c r="AC71" s="18">
        <v>80</v>
      </c>
      <c r="AD71" s="18">
        <v>80</v>
      </c>
      <c r="AE71" s="18">
        <v>79</v>
      </c>
      <c r="AF71" s="18">
        <v>79</v>
      </c>
      <c r="AG71" s="18">
        <v>79</v>
      </c>
      <c r="AH71" s="18"/>
      <c r="AI71" s="18">
        <v>79</v>
      </c>
      <c r="AJ71" s="18"/>
      <c r="AK71" s="18"/>
      <c r="AL71" s="18">
        <v>79</v>
      </c>
      <c r="AM71" s="18">
        <v>79</v>
      </c>
      <c r="AN71" s="18">
        <v>79</v>
      </c>
      <c r="AO71" s="27">
        <v>78</v>
      </c>
      <c r="AP71" s="27">
        <v>77</v>
      </c>
      <c r="AQ71" s="27">
        <v>77</v>
      </c>
      <c r="AR71" s="46">
        <v>77</v>
      </c>
      <c r="AS71" s="27">
        <v>77</v>
      </c>
      <c r="AT71" s="27">
        <v>77</v>
      </c>
      <c r="AU71" s="46">
        <v>77</v>
      </c>
      <c r="AV71" s="46">
        <v>77</v>
      </c>
      <c r="AW71" s="46">
        <v>75.5</v>
      </c>
      <c r="AX71" s="27">
        <v>75.5</v>
      </c>
      <c r="AY71" s="27">
        <v>75.5</v>
      </c>
      <c r="AZ71" s="46">
        <v>75.5</v>
      </c>
      <c r="BA71" s="27">
        <v>75.5</v>
      </c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27"/>
      <c r="BQ71" s="27"/>
      <c r="BR71" s="27">
        <v>60</v>
      </c>
      <c r="BS71" s="41">
        <f t="shared" si="21"/>
        <v>22</v>
      </c>
      <c r="BT71" s="26"/>
      <c r="BU71" s="41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3">
        <f>BT71/BS71</f>
        <v>0</v>
      </c>
      <c r="CQ71" s="29"/>
      <c r="CR71" s="28"/>
      <c r="CS71" s="29" t="s">
        <v>199</v>
      </c>
      <c r="CT71" s="29" t="s">
        <v>248</v>
      </c>
      <c r="CU71" s="29"/>
      <c r="CV71" s="29"/>
      <c r="CW71" s="29"/>
      <c r="CX71" s="29"/>
      <c r="CY71" s="29"/>
      <c r="CZ71" s="29"/>
      <c r="DA71" s="29"/>
      <c r="DB71" s="29"/>
      <c r="DC71" s="29"/>
      <c r="DD71" s="29"/>
      <c r="DE71" s="29"/>
      <c r="DF71" s="30" t="s">
        <v>74</v>
      </c>
      <c r="DG71" s="30" t="s">
        <v>200</v>
      </c>
      <c r="DH71" s="44"/>
    </row>
    <row r="72" spans="1:112" ht="12.75">
      <c r="A72" s="32">
        <v>12</v>
      </c>
      <c r="B72" s="31" t="s">
        <v>123</v>
      </c>
      <c r="C72" s="27">
        <v>24</v>
      </c>
      <c r="D72" s="27">
        <v>163</v>
      </c>
      <c r="E72" s="27">
        <v>66</v>
      </c>
      <c r="F72" s="18">
        <v>61</v>
      </c>
      <c r="G72" s="18">
        <v>61</v>
      </c>
      <c r="H72" s="18">
        <v>61</v>
      </c>
      <c r="I72" s="18">
        <v>61</v>
      </c>
      <c r="J72" s="18">
        <v>61</v>
      </c>
      <c r="K72" s="18">
        <v>61</v>
      </c>
      <c r="L72" s="18">
        <v>61</v>
      </c>
      <c r="M72" s="18">
        <v>61</v>
      </c>
      <c r="N72" s="18">
        <v>61</v>
      </c>
      <c r="O72" s="18">
        <v>61</v>
      </c>
      <c r="P72" s="18"/>
      <c r="Q72" s="18"/>
      <c r="R72" s="18"/>
      <c r="S72" s="18"/>
      <c r="T72" s="18"/>
      <c r="U72" s="18"/>
      <c r="V72" s="18"/>
      <c r="W72" s="18"/>
      <c r="X72" s="18">
        <v>66</v>
      </c>
      <c r="Y72" s="18">
        <v>66</v>
      </c>
      <c r="Z72" s="18">
        <v>66</v>
      </c>
      <c r="AA72" s="18">
        <f>Y72+1</f>
        <v>67</v>
      </c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27">
        <v>61</v>
      </c>
      <c r="AP72" s="27">
        <v>61</v>
      </c>
      <c r="AQ72" s="27">
        <v>61</v>
      </c>
      <c r="AR72" s="27">
        <v>61</v>
      </c>
      <c r="AS72" s="27">
        <v>61</v>
      </c>
      <c r="AT72" s="27">
        <v>61</v>
      </c>
      <c r="AU72" s="27">
        <v>61</v>
      </c>
      <c r="AV72" s="27">
        <v>61</v>
      </c>
      <c r="AW72" s="27">
        <v>61</v>
      </c>
      <c r="AX72" s="27">
        <v>61</v>
      </c>
      <c r="AY72" s="27">
        <v>61</v>
      </c>
      <c r="AZ72" s="46">
        <v>59</v>
      </c>
      <c r="BA72" s="27">
        <v>59</v>
      </c>
      <c r="BB72" s="27"/>
      <c r="BC72" s="27"/>
      <c r="BD72" s="27"/>
      <c r="BE72" s="27"/>
      <c r="BF72" s="27"/>
      <c r="BG72" s="27"/>
      <c r="BH72" s="27"/>
      <c r="BI72" s="27"/>
      <c r="BJ72" s="27"/>
      <c r="BK72" s="27"/>
      <c r="BL72" s="27"/>
      <c r="BM72" s="27"/>
      <c r="BN72" s="27"/>
      <c r="BO72" s="27"/>
      <c r="BP72" s="27"/>
      <c r="BQ72" s="27"/>
      <c r="BR72" s="27">
        <v>55</v>
      </c>
      <c r="BS72" s="41">
        <f t="shared" si="21"/>
        <v>11</v>
      </c>
      <c r="BT72" s="26"/>
      <c r="BU72" s="41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3">
        <f>BT72/BS72</f>
        <v>0</v>
      </c>
      <c r="CQ72" s="29"/>
      <c r="CR72" s="28"/>
      <c r="CS72" s="29" t="s">
        <v>185</v>
      </c>
      <c r="CT72" s="29" t="s">
        <v>185</v>
      </c>
      <c r="CU72" s="29"/>
      <c r="CV72" s="29"/>
      <c r="CW72" s="29"/>
      <c r="CX72" s="29"/>
      <c r="CY72" s="29"/>
      <c r="CZ72" s="29"/>
      <c r="DA72" s="29"/>
      <c r="DB72" s="29"/>
      <c r="DC72" s="29"/>
      <c r="DD72" s="29"/>
      <c r="DE72" s="29" t="s">
        <v>124</v>
      </c>
      <c r="DF72" s="30"/>
      <c r="DG72" s="30" t="s">
        <v>125</v>
      </c>
      <c r="DH72" s="44" t="s">
        <v>53</v>
      </c>
    </row>
    <row r="73" spans="71:73" ht="13.5" thickBot="1">
      <c r="BS73" s="2"/>
      <c r="BT73" s="2"/>
      <c r="BU73" s="2"/>
    </row>
    <row r="74" spans="5:96" ht="13.5" thickBot="1">
      <c r="E74" s="15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  <c r="BM74" s="16"/>
      <c r="BN74" s="16"/>
      <c r="BO74" s="16"/>
      <c r="BP74" s="16"/>
      <c r="BQ74" s="16"/>
      <c r="BR74" s="8" t="s">
        <v>146</v>
      </c>
      <c r="BS74" s="12">
        <f>SUM(BS4:BS15,BS17:BS28,BS30:BS37,BS39:BS52,BS54:BS59)</f>
        <v>576.6000000000001</v>
      </c>
      <c r="BT74" s="12">
        <f>SUM(BT4:BT15,BT17:BT28,BT30:BT37,BT39:BT52,BT54:BT59)</f>
        <v>129</v>
      </c>
      <c r="BU74" s="12">
        <f>SUM(BU4:BU15,BU17:BU28,BU30:BU37,BU39:BU52,BU54:BU59)</f>
        <v>447.59999999999997</v>
      </c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59"/>
      <c r="CP74" s="60"/>
      <c r="CR74" s="17">
        <f>SUM(CR4:CR65)</f>
        <v>-0.9000000000000057</v>
      </c>
    </row>
    <row r="75" spans="72:94" ht="12.75">
      <c r="BT75" s="14">
        <f>BT74/BS74</f>
        <v>0.2237252861602497</v>
      </c>
      <c r="BU75" s="14">
        <f>BU74/BS74</f>
        <v>0.77627471383975</v>
      </c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</row>
    <row r="76" spans="2:97" ht="12.75">
      <c r="B76" s="3"/>
      <c r="CS76" s="19"/>
    </row>
    <row r="77" ht="12.75">
      <c r="B77" s="4"/>
    </row>
    <row r="78" ht="12.75"/>
    <row r="87" spans="2:73" ht="12.75">
      <c r="B87" s="2" t="s">
        <v>147</v>
      </c>
      <c r="BS87" s="2"/>
      <c r="BT87" s="2"/>
      <c r="BU87" s="2"/>
    </row>
  </sheetData>
  <sheetProtection/>
  <mergeCells count="5">
    <mergeCell ref="A3:DH3"/>
    <mergeCell ref="A16:DH16"/>
    <mergeCell ref="A29:DH29"/>
    <mergeCell ref="A38:DH38"/>
    <mergeCell ref="A53:DH53"/>
  </mergeCells>
  <hyperlinks>
    <hyperlink ref="B19" r:id="rId1" display="M@llyuss@, Ольга"/>
    <hyperlink ref="B56" r:id="rId2" display="Zlat@, Настя"/>
  </hyperlinks>
  <printOptions/>
  <pageMargins left="0.75" right="0.75" top="1" bottom="1" header="0.5" footer="0.5"/>
  <pageSetup horizontalDpi="600" verticalDpi="600" orientation="portrait" paperSize="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Крупяной двор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</dc:creator>
  <cp:keywords/>
  <dc:description/>
  <cp:lastModifiedBy>Admin</cp:lastModifiedBy>
  <dcterms:created xsi:type="dcterms:W3CDTF">2009-05-19T05:23:09Z</dcterms:created>
  <dcterms:modified xsi:type="dcterms:W3CDTF">2011-07-18T10:09:47Z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