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0"/>
  </bookViews>
  <sheets>
    <sheet name="Лист1" sheetId="1" r:id="rId1"/>
  </sheets>
  <definedNames>
    <definedName name="YANDEX_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<sst xmlns="http://schemas.openxmlformats.org/spreadsheetml/2006/main" count="417" uniqueCount="390">
  <si>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</si>
  <si>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</si>
  <si>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</si>
  <si>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</si>
  <si>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</si>
  <si>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</si>
  <si>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</si>
  <si>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</si>
  <si>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</si>
  <si>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</si>
  <si>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</si>
  <si>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</si>
  <si>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</si>
  <si>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</si>
  <si>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</si>
  <si>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</si>
  <si>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</si>
  <si>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</si>
  <si>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</si>
  <si>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</si>
  <si>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</si>
  <si>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</si>
  <si>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</si>
  <si>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</si>
  <si>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</si>
  <si>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</si>
  <si>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</si>
  <si>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</si>
  <si>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</si>
  <si>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</si>
  <si>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</si>
  <si>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</si>
  <si>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</si>
  <si>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</si>
  <si>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</si>
  <si>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</si>
  <si>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</si>
  <si>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</si>
  <si>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</si>
  <si>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</si>
  <si>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</si>
  <si>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</si>
  <si>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</si>
  <si>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</si>
  <si>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</si>
  <si>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</si>
  <si>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</si>
  <si>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</si>
  <si>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</si>
  <si>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</si>
  <si>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</si>
  <si>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</si>
  <si>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</si>
  <si>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</si>
  <si>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</si>
  <si>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</si>
  <si>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</si>
  <si>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</si>
  <si>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</si>
  <si>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</si>
  <si>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</si>
  <si>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</si>
  <si>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</si>
  <si>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</si>
  <si>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</si>
  <si>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</si>
  <si>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</si>
  <si>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</si>
  <si>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</si>
  <si>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</si>
  <si>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</si>
  <si>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</si>
  <si>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</si>
  <si>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</si>
  <si>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</si>
  <si>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</si>
  <si>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</si>
  <si>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</si>
  <si>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</si>
  <si>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</si>
  <si>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</si>
  <si>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</si>
  <si>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</si>
  <si>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</si>
  <si>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</si>
  <si>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</si>
  <si>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</si>
  <si>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</si>
  <si>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</si>
  <si>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</si>
  <si>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</si>
  <si>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</si>
  <si>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</si>
  <si>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</si>
  <si>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</si>
  <si>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</si>
  <si>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</si>
  <si>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</si>
  <si>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</si>
  <si>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</si>
  <si>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</si>
  <si>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</si>
  <si>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</si>
  <si>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</si>
  <si>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</si>
  <si>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</si>
  <si>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</si>
  <si>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</si>
  <si>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</si>
  <si>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</si>
  <si>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</si>
  <si>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</si>
  <si>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</si>
  <si>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</si>
  <si>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</si>
  <si>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</si>
  <si>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</si>
  <si>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</si>
  <si>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</si>
  <si>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</si>
  <si>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</si>
  <si>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</si>
  <si>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</si>
  <si>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</si>
  <si>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</si>
  <si>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</si>
  <si>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</si>
  <si>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</si>
  <si>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</si>
  <si>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</si>
  <si>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</si>
  <si>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</si>
  <si>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</si>
  <si>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</si>
  <si>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</si>
  <si>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</si>
  <si>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</si>
  <si>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</si>
  <si>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</si>
  <si>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</si>
  <si>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</si>
  <si>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</si>
  <si>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</si>
  <si>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</si>
  <si>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</si>
  <si>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</si>
  <si>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</si>
  <si>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</si>
  <si>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</si>
  <si>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</si>
  <si>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</si>
  <si>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</si>
  <si>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</si>
  <si>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</si>
  <si>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</si>
  <si>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</si>
  <si>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</si>
  <si>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</si>
  <si>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</si>
  <si>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</si>
  <si>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</si>
  <si>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</si>
  <si>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</si>
  <si>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</si>
  <si>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</si>
  <si>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</si>
  <si>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</si>
  <si>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</si>
  <si>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</si>
  <si>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</si>
  <si>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</si>
  <si>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</si>
  <si>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</si>
  <si>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</si>
  <si>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</si>
  <si>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</si>
  <si>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</si>
  <si>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</si>
  <si>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</si>
  <si>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</si>
  <si>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</si>
  <si>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</si>
  <si>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</si>
  <si>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</si>
  <si>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</si>
  <si>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</si>
  <si>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</si>
  <si>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</si>
  <si>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</si>
  <si>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</si>
  <si>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</si>
  <si>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</si>
  <si>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</si>
  <si>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</si>
  <si>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</si>
  <si>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</si>
  <si>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</si>
  <si>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</si>
  <si>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</si>
  <si>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</si>
  <si>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</si>
  <si>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</si>
  <si>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</si>
  <si>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</si>
  <si>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</si>
  <si>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</si>
  <si>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</si>
  <si>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</si>
  <si>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</si>
  <si>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</si>
  <si>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</si>
  <si>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</si>
  <si>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</si>
  <si>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</si>
  <si>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</si>
  <si>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</si>
  <si>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</si>
  <si>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</si>
  <si>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</si>
  <si>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</si>
  <si>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</si>
  <si>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</si>
  <si>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</si>
  <si>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</si>
  <si>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</si>
  <si>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</si>
  <si>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</si>
  <si>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</si>
  <si>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</si>
  <si>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</si>
  <si>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</si>
  <si>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</si>
  <si>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</si>
  <si>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</si>
  <si>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</si>
  <si>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</si>
  <si>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</si>
  <si>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</si>
  <si>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</si>
  <si>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</si>
  <si>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</si>
  <si>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</si>
  <si>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</si>
  <si>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</si>
  <si>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</si>
  <si>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</si>
  <si>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</si>
  <si>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</si>
  <si>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</si>
  <si>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</si>
  <si>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</si>
  <si>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</si>
  <si>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</si>
  <si>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</si>
  <si>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</si>
  <si>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</si>
  <si>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</si>
  <si>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</si>
  <si>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</si>
  <si>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</si>
  <si>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</si>
  <si>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</si>
  <si>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</si>
  <si>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</si>
  <si>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</si>
  <si>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</si>
  <si>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</si>
  <si>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</si>
  <si>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</si>
  <si>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</si>
  <si>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</si>
  <si>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</si>
  <si>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</si>
  <si>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</si>
  <si>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</si>
  <si>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</si>
  <si>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</si>
  <si>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</si>
  <si>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</si>
  <si>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</si>
  <si>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</si>
  <si>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</si>
  <si>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</si>
  <si>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</si>
  <si>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</si>
  <si>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</si>
  <si>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</si>
  <si>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</si>
  <si>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</si>
  <si>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90х66х96</t>
  </si>
  <si>
    <t>105-101-112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</si>
  <si>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</si>
  <si>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</si>
  <si>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</si>
  <si>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</si>
  <si>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</si>
  <si>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</si>
  <si>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</si>
  <si>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</si>
  <si>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</si>
  <si>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</si>
  <si>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</si>
  <si>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</si>
  <si>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</si>
  <si>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</si>
  <si>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</si>
  <si>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</si>
  <si>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</si>
  <si>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</si>
  <si>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</si>
  <si>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</si>
  <si>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</si>
  <si>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</si>
  <si>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</si>
  <si>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</si>
  <si>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</si>
  <si>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</si>
  <si>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</si>
  <si>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</si>
  <si>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</si>
  <si>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</si>
  <si>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</si>
  <si>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</si>
  <si>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</si>
  <si>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</si>
  <si>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</si>
  <si>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</si>
  <si>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>87-66-91</t>
  </si>
  <si>
    <t>89-76-89</t>
  </si>
  <si>
    <t>Lapylya, Татьяна</t>
  </si>
  <si>
    <t>23.05.2011г</t>
  </si>
  <si>
    <t>16.05.2011г</t>
  </si>
  <si>
    <t>Ramilla, Маша</t>
  </si>
  <si>
    <t>fgjhn1321, Татьяна</t>
  </si>
  <si>
    <t>30.05.2011г</t>
  </si>
  <si>
    <t>92-69-99</t>
  </si>
  <si>
    <t>06.06.2011г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</si>
  <si>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</si>
  <si>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</si>
  <si>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</si>
  <si>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</si>
  <si>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</si>
  <si>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</si>
  <si>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</si>
  <si>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</si>
  <si>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</si>
  <si>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</si>
  <si>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Olli4ka, Оля</t>
  </si>
  <si>
    <t>14.06.2011г</t>
  </si>
  <si>
    <t>darjalla</t>
  </si>
  <si>
    <t>96-75-100</t>
  </si>
  <si>
    <t>хожу в тонус-клуб</t>
  </si>
  <si>
    <t>к сентябрю</t>
  </si>
  <si>
    <t>20.06.2011г</t>
  </si>
  <si>
    <t>Anitka1984, Аня</t>
  </si>
  <si>
    <t>27.06.2011г</t>
  </si>
  <si>
    <t>105-80-95</t>
  </si>
  <si>
    <t>ну думаю за пару месяцев еще 7 кг скину</t>
  </si>
  <si>
    <t>отказалась от сладкого (могу себе пару кубиков шоколадки позвонить раз дня в три), мучного (не ем три месяца), жирного. Ем: фрукты(кроме бананов), овощи, могу мяса кусочек сьесть, пью кефир, ряженку. Редко яйцо, сыр. И балую себя раз-два в неделю мороженым (ну это летнее балавство).</t>
  </si>
  <si>
    <t>99-80-98</t>
  </si>
  <si>
    <t>115-108-123</t>
  </si>
  <si>
    <t xml:space="preserve">97-77-102 </t>
  </si>
  <si>
    <t>04.07.2011г</t>
  </si>
  <si>
    <t>96-71-102</t>
  </si>
  <si>
    <t>96-74-100</t>
  </si>
  <si>
    <t>95-74-94</t>
  </si>
  <si>
    <t>11.07.2011г</t>
  </si>
  <si>
    <t>liz_aveta, Лиза</t>
  </si>
  <si>
    <t xml:space="preserve">три месяца. </t>
  </si>
  <si>
    <t>Села на лиепайскую диету.</t>
  </si>
  <si>
    <t xml:space="preserve">Kattye, Катя </t>
  </si>
  <si>
    <t>Zluka, Даша</t>
  </si>
  <si>
    <t>18.07.2011г</t>
  </si>
  <si>
    <t>Helenf, Елена</t>
  </si>
  <si>
    <t>25.07.2011г</t>
  </si>
  <si>
    <t>hohluwka, Юля</t>
  </si>
  <si>
    <t>87-70-97</t>
  </si>
  <si>
    <t>6 месяцев</t>
  </si>
  <si>
    <t>диеты, спортивная нагрузка</t>
  </si>
  <si>
    <t>99-80-99</t>
  </si>
  <si>
    <t>87-67-97</t>
  </si>
  <si>
    <t>Ирис_ка, Вера</t>
  </si>
  <si>
    <t>01.08.2011г</t>
  </si>
  <si>
    <t>107-87-103</t>
  </si>
  <si>
    <t>Хочу похудеть к следующему лету</t>
  </si>
  <si>
    <t>ограничение по объему пищи, отказ от ужина, иногда разгрузочные дни,катание на велосипеде, хочу быть красивой мамой!</t>
  </si>
  <si>
    <t>106-86-103</t>
  </si>
  <si>
    <t xml:space="preserve">Spring Melody, Татьяна </t>
  </si>
  <si>
    <t>08.08.2011г</t>
  </si>
  <si>
    <t>90-69-94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</si>
</sst>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6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6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77</xdr:row>
      <xdr:rowOff>114300</xdr:rowOff>
    </xdr:from>
    <xdr:to>
      <xdr:col>1</xdr:col>
      <xdr:colOff>180975</xdr:colOff>
      <xdr:row>78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06842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78</xdr:row>
      <xdr:rowOff>0</xdr:rowOff>
    </xdr:from>
    <xdr:to>
      <xdr:col>1</xdr:col>
      <xdr:colOff>390525</xdr:colOff>
      <xdr:row>78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11605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61</xdr:row>
      <xdr:rowOff>9525</xdr:rowOff>
    </xdr:from>
    <xdr:to>
      <xdr:col>2</xdr:col>
      <xdr:colOff>876300</xdr:colOff>
      <xdr:row>68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334750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8"/>
  <sheetViews>
    <sheetView tabSelected="1" zoomScale="75" zoomScaleNormal="75" zoomScalePageLayoutView="0" workbookViewId="0" topLeftCell="A1">
      <pane ySplit="2" topLeftCell="A39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7.2539062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70" width="7.75390625" style="2" hidden="1" customWidth="1"/>
    <col min="71" max="72" width="7.75390625" style="2" customWidth="1"/>
    <col min="73" max="73" width="6.375" style="2" customWidth="1"/>
    <col min="74" max="74" width="11.125" style="13" customWidth="1"/>
    <col min="75" max="75" width="10.875" style="13" customWidth="1"/>
    <col min="76" max="76" width="10.75390625" style="13" customWidth="1"/>
    <col min="77" max="77" width="8.25390625" style="2" hidden="1" customWidth="1"/>
    <col min="78" max="86" width="8.625" style="2" hidden="1" customWidth="1"/>
    <col min="87" max="87" width="8.00390625" style="2" hidden="1" customWidth="1"/>
    <col min="88" max="96" width="8.375" style="2" hidden="1" customWidth="1"/>
    <col min="97" max="97" width="9.375" style="2" customWidth="1"/>
    <col min="98" max="98" width="1.37890625" style="2" hidden="1" customWidth="1"/>
    <col min="99" max="99" width="0.12890625" style="2" customWidth="1"/>
    <col min="100" max="100" width="18.75390625" style="2" customWidth="1"/>
    <col min="101" max="101" width="16.00390625" style="2" customWidth="1"/>
    <col min="102" max="112" width="13.75390625" style="2" hidden="1" customWidth="1"/>
    <col min="113" max="113" width="11.25390625" style="2" customWidth="1"/>
    <col min="114" max="114" width="12.375" style="2" customWidth="1"/>
    <col min="115" max="115" width="23.125" style="2" customWidth="1"/>
    <col min="116" max="16384" width="9.125" style="2" customWidth="1"/>
  </cols>
  <sheetData>
    <row r="1" spans="5:112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5" t="s">
        <v>285</v>
      </c>
      <c r="BV1" s="11"/>
      <c r="BW1" s="11"/>
      <c r="BX1" s="11"/>
      <c r="CV1" s="6"/>
      <c r="CW1" s="7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</row>
    <row r="2" spans="1:115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266</v>
      </c>
      <c r="AU2" s="37" t="s">
        <v>267</v>
      </c>
      <c r="AV2" s="37" t="s">
        <v>268</v>
      </c>
      <c r="AW2" s="37" t="s">
        <v>276</v>
      </c>
      <c r="AX2" s="37" t="s">
        <v>280</v>
      </c>
      <c r="AY2" s="37" t="s">
        <v>286</v>
      </c>
      <c r="AZ2" s="37" t="s">
        <v>287</v>
      </c>
      <c r="BA2" s="37" t="s">
        <v>295</v>
      </c>
      <c r="BB2" s="37" t="s">
        <v>297</v>
      </c>
      <c r="BC2" s="37" t="s">
        <v>303</v>
      </c>
      <c r="BD2" s="37" t="s">
        <v>305</v>
      </c>
      <c r="BE2" s="37" t="s">
        <v>313</v>
      </c>
      <c r="BF2" s="37" t="s">
        <v>312</v>
      </c>
      <c r="BG2" s="37" t="s">
        <v>316</v>
      </c>
      <c r="BH2" s="37" t="s">
        <v>331</v>
      </c>
      <c r="BI2" s="37" t="s">
        <v>330</v>
      </c>
      <c r="BJ2" s="37" t="s">
        <v>334</v>
      </c>
      <c r="BK2" s="37" t="s">
        <v>336</v>
      </c>
      <c r="BL2" s="37" t="s">
        <v>348</v>
      </c>
      <c r="BM2" s="37" t="s">
        <v>353</v>
      </c>
      <c r="BN2" s="37" t="s">
        <v>355</v>
      </c>
      <c r="BO2" s="37" t="s">
        <v>362</v>
      </c>
      <c r="BP2" s="37" t="s">
        <v>366</v>
      </c>
      <c r="BQ2" s="37" t="s">
        <v>372</v>
      </c>
      <c r="BR2" s="37" t="s">
        <v>374</v>
      </c>
      <c r="BS2" s="37" t="s">
        <v>382</v>
      </c>
      <c r="BT2" s="37" t="s">
        <v>388</v>
      </c>
      <c r="BU2" s="36" t="s">
        <v>16</v>
      </c>
      <c r="BV2" s="38" t="s">
        <v>17</v>
      </c>
      <c r="BW2" s="38" t="s">
        <v>18</v>
      </c>
      <c r="BX2" s="38" t="s">
        <v>19</v>
      </c>
      <c r="BY2" s="36" t="s">
        <v>20</v>
      </c>
      <c r="BZ2" s="36"/>
      <c r="CA2" s="36"/>
      <c r="CB2" s="36"/>
      <c r="CC2" s="36"/>
      <c r="CD2" s="36"/>
      <c r="CE2" s="36"/>
      <c r="CF2" s="36"/>
      <c r="CG2" s="36"/>
      <c r="CH2" s="36"/>
      <c r="CI2" s="36" t="s">
        <v>21</v>
      </c>
      <c r="CJ2" s="36" t="s">
        <v>22</v>
      </c>
      <c r="CK2" s="36" t="s">
        <v>23</v>
      </c>
      <c r="CL2" s="36" t="s">
        <v>24</v>
      </c>
      <c r="CM2" s="36" t="s">
        <v>25</v>
      </c>
      <c r="CN2" s="36" t="s">
        <v>26</v>
      </c>
      <c r="CO2" s="36" t="s">
        <v>27</v>
      </c>
      <c r="CP2" s="36" t="s">
        <v>28</v>
      </c>
      <c r="CQ2" s="36" t="s">
        <v>29</v>
      </c>
      <c r="CR2" s="36" t="s">
        <v>30</v>
      </c>
      <c r="CS2" s="36" t="s">
        <v>31</v>
      </c>
      <c r="CT2" s="36" t="s">
        <v>20</v>
      </c>
      <c r="CU2" s="36" t="s">
        <v>32</v>
      </c>
      <c r="CV2" s="36" t="s">
        <v>33</v>
      </c>
      <c r="CW2" s="36" t="s">
        <v>34</v>
      </c>
      <c r="CX2" s="39" t="s">
        <v>35</v>
      </c>
      <c r="CY2" s="39" t="s">
        <v>36</v>
      </c>
      <c r="CZ2" s="39" t="s">
        <v>37</v>
      </c>
      <c r="DA2" s="39" t="s">
        <v>38</v>
      </c>
      <c r="DB2" s="39" t="s">
        <v>39</v>
      </c>
      <c r="DC2" s="39" t="s">
        <v>40</v>
      </c>
      <c r="DD2" s="39" t="s">
        <v>41</v>
      </c>
      <c r="DE2" s="39" t="s">
        <v>42</v>
      </c>
      <c r="DF2" s="39" t="s">
        <v>43</v>
      </c>
      <c r="DG2" s="39" t="s">
        <v>44</v>
      </c>
      <c r="DH2" s="39" t="s">
        <v>45</v>
      </c>
      <c r="DI2" s="39" t="s">
        <v>46</v>
      </c>
      <c r="DJ2" s="39" t="s">
        <v>47</v>
      </c>
      <c r="DK2" s="39" t="s">
        <v>48</v>
      </c>
    </row>
    <row r="3" spans="1:115" ht="18.75">
      <c r="A3" s="63" t="s">
        <v>252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5"/>
    </row>
    <row r="4" spans="1:115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91</v>
      </c>
      <c r="BM4" s="27">
        <v>91</v>
      </c>
      <c r="BN4" s="27">
        <v>91</v>
      </c>
      <c r="BO4" s="27">
        <v>91</v>
      </c>
      <c r="BP4" s="27">
        <v>91</v>
      </c>
      <c r="BQ4" s="27">
        <v>91</v>
      </c>
      <c r="BR4" s="27">
        <v>91</v>
      </c>
      <c r="BS4" s="27">
        <v>91</v>
      </c>
      <c r="BT4" s="27">
        <v>91</v>
      </c>
      <c r="BU4" s="27">
        <v>45</v>
      </c>
      <c r="BV4" s="41">
        <f>E4-BU4</f>
        <v>49</v>
      </c>
      <c r="BW4" s="26">
        <f>E4-BT4</f>
        <v>3</v>
      </c>
      <c r="BX4" s="41">
        <f>BT4-BU4</f>
        <v>46</v>
      </c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3">
        <f>BW4/BV4</f>
        <v>0.061224489795918366</v>
      </c>
      <c r="CT4" s="29"/>
      <c r="CU4" s="28"/>
      <c r="CV4" s="29" t="s">
        <v>180</v>
      </c>
      <c r="CW4" s="29" t="s">
        <v>279</v>
      </c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30"/>
      <c r="DJ4" s="30" t="s">
        <v>55</v>
      </c>
      <c r="DK4" s="44">
        <v>40310</v>
      </c>
    </row>
    <row r="5" spans="1:115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93</v>
      </c>
      <c r="BM5" s="27">
        <v>93</v>
      </c>
      <c r="BN5" s="27">
        <v>93</v>
      </c>
      <c r="BO5" s="27">
        <v>93</v>
      </c>
      <c r="BP5" s="27">
        <v>93</v>
      </c>
      <c r="BQ5" s="27">
        <v>93</v>
      </c>
      <c r="BR5" s="27">
        <v>93</v>
      </c>
      <c r="BS5" s="27">
        <v>93</v>
      </c>
      <c r="BT5" s="27">
        <v>93</v>
      </c>
      <c r="BU5" s="27">
        <v>60</v>
      </c>
      <c r="BV5" s="41">
        <f aca="true" t="shared" si="0" ref="BV5:BV12">E5-BU5</f>
        <v>36.900000000000006</v>
      </c>
      <c r="BW5" s="26">
        <f aca="true" t="shared" si="1" ref="BW5:BW16">E5-BT5</f>
        <v>3.9000000000000057</v>
      </c>
      <c r="BX5" s="41">
        <f aca="true" t="shared" si="2" ref="BX5:BX16">BT5-BU5</f>
        <v>33</v>
      </c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3">
        <f aca="true" t="shared" si="3" ref="CS5:CS12">BW5/BV5</f>
        <v>0.10569105691056924</v>
      </c>
      <c r="CT5" s="29"/>
      <c r="CU5" s="28"/>
      <c r="CV5" s="29" t="s">
        <v>57</v>
      </c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30" t="s">
        <v>58</v>
      </c>
      <c r="DJ5" s="30" t="s">
        <v>59</v>
      </c>
      <c r="DK5" s="44">
        <v>40322</v>
      </c>
    </row>
    <row r="6" spans="1:115" ht="12.75" customHeight="1">
      <c r="A6" s="32">
        <v>3</v>
      </c>
      <c r="B6" s="31" t="s">
        <v>309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46">
        <v>99</v>
      </c>
      <c r="BM6" s="46">
        <v>97.5</v>
      </c>
      <c r="BN6" s="27">
        <v>97.5</v>
      </c>
      <c r="BO6" s="46">
        <v>97.2</v>
      </c>
      <c r="BP6" s="27">
        <v>97.2</v>
      </c>
      <c r="BQ6" s="27">
        <v>97.2</v>
      </c>
      <c r="BR6" s="27">
        <v>97.2</v>
      </c>
      <c r="BS6" s="27">
        <v>97.2</v>
      </c>
      <c r="BT6" s="27">
        <v>97.2</v>
      </c>
      <c r="BU6" s="27">
        <v>75</v>
      </c>
      <c r="BV6" s="41">
        <f t="shared" si="0"/>
        <v>31.700000000000003</v>
      </c>
      <c r="BW6" s="26">
        <f t="shared" si="1"/>
        <v>9.5</v>
      </c>
      <c r="BX6" s="41">
        <f t="shared" si="2"/>
        <v>22.200000000000003</v>
      </c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3">
        <f t="shared" si="3"/>
        <v>0.29968454258675076</v>
      </c>
      <c r="CT6" s="29"/>
      <c r="CU6" s="28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30"/>
      <c r="DJ6" s="30" t="s">
        <v>310</v>
      </c>
      <c r="DK6" s="44">
        <v>40653</v>
      </c>
    </row>
    <row r="7" spans="1:115" ht="13.5" customHeight="1">
      <c r="A7" s="32">
        <v>4</v>
      </c>
      <c r="B7" s="31" t="s">
        <v>370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58">
        <v>114</v>
      </c>
      <c r="BM7" s="46">
        <v>113</v>
      </c>
      <c r="BN7" s="46">
        <v>112.5</v>
      </c>
      <c r="BO7" s="58">
        <v>112.5</v>
      </c>
      <c r="BP7" s="46">
        <v>111.2</v>
      </c>
      <c r="BQ7" s="58">
        <v>111.2</v>
      </c>
      <c r="BR7" s="54">
        <v>113.6</v>
      </c>
      <c r="BS7" s="58">
        <v>113.6</v>
      </c>
      <c r="BT7" s="46">
        <v>112.4</v>
      </c>
      <c r="BU7" s="27">
        <v>85</v>
      </c>
      <c r="BV7" s="41">
        <f t="shared" si="0"/>
        <v>32.7</v>
      </c>
      <c r="BW7" s="26">
        <f t="shared" si="1"/>
        <v>5.299999999999997</v>
      </c>
      <c r="BX7" s="41">
        <f t="shared" si="2"/>
        <v>27.400000000000006</v>
      </c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3">
        <f t="shared" si="3"/>
        <v>0.16207951070336382</v>
      </c>
      <c r="CT7" s="29"/>
      <c r="CU7" s="28"/>
      <c r="CV7" s="47" t="s">
        <v>291</v>
      </c>
      <c r="CW7" s="47" t="s">
        <v>360</v>
      </c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30" t="s">
        <v>292</v>
      </c>
      <c r="DJ7" s="30" t="s">
        <v>293</v>
      </c>
      <c r="DK7" s="44"/>
    </row>
    <row r="8" spans="1:115" ht="14.25" customHeight="1">
      <c r="A8" s="32">
        <v>5</v>
      </c>
      <c r="B8" s="31" t="s">
        <v>137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97</v>
      </c>
      <c r="BM8" s="27">
        <v>97</v>
      </c>
      <c r="BN8" s="27">
        <v>97</v>
      </c>
      <c r="BO8" s="27">
        <v>97</v>
      </c>
      <c r="BP8" s="27">
        <v>97</v>
      </c>
      <c r="BQ8" s="27">
        <v>97</v>
      </c>
      <c r="BR8" s="27">
        <v>97</v>
      </c>
      <c r="BS8" s="27">
        <v>97</v>
      </c>
      <c r="BT8" s="27">
        <v>97</v>
      </c>
      <c r="BU8" s="27">
        <v>70</v>
      </c>
      <c r="BV8" s="41">
        <f t="shared" si="0"/>
        <v>25</v>
      </c>
      <c r="BW8" s="26">
        <f t="shared" si="1"/>
        <v>-2</v>
      </c>
      <c r="BX8" s="41">
        <f t="shared" si="2"/>
        <v>27</v>
      </c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3">
        <f t="shared" si="3"/>
        <v>-0.08</v>
      </c>
      <c r="CT8" s="29">
        <f>E8</f>
        <v>95</v>
      </c>
      <c r="CU8" s="28"/>
      <c r="CV8" s="29" t="s">
        <v>138</v>
      </c>
      <c r="CW8" s="29" t="s">
        <v>138</v>
      </c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30"/>
      <c r="DJ8" s="30" t="s">
        <v>139</v>
      </c>
      <c r="DK8" s="44">
        <v>40309</v>
      </c>
    </row>
    <row r="9" spans="1:115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83.5</v>
      </c>
      <c r="BM9" s="27">
        <v>83.5</v>
      </c>
      <c r="BN9" s="27">
        <v>83.5</v>
      </c>
      <c r="BO9" s="27">
        <v>83.5</v>
      </c>
      <c r="BP9" s="27">
        <v>83.5</v>
      </c>
      <c r="BQ9" s="27">
        <v>83.5</v>
      </c>
      <c r="BR9" s="27">
        <v>83.5</v>
      </c>
      <c r="BS9" s="27">
        <v>83.5</v>
      </c>
      <c r="BT9" s="27">
        <v>83.5</v>
      </c>
      <c r="BU9" s="27">
        <v>70</v>
      </c>
      <c r="BV9" s="41">
        <f t="shared" si="0"/>
        <v>29.400000000000006</v>
      </c>
      <c r="BW9" s="26">
        <f t="shared" si="1"/>
        <v>15.900000000000006</v>
      </c>
      <c r="BX9" s="41">
        <f t="shared" si="2"/>
        <v>13.5</v>
      </c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3">
        <f t="shared" si="3"/>
        <v>0.5408163265306123</v>
      </c>
      <c r="CT9" s="29">
        <f>E9</f>
        <v>99.4</v>
      </c>
      <c r="CU9" s="28">
        <f>AK9-AJ9</f>
        <v>-0.20000000000000284</v>
      </c>
      <c r="CV9" s="29" t="s">
        <v>50</v>
      </c>
      <c r="CW9" s="29" t="s">
        <v>182</v>
      </c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30" t="s">
        <v>51</v>
      </c>
      <c r="DJ9" s="30" t="s">
        <v>52</v>
      </c>
      <c r="DK9" s="44" t="s">
        <v>53</v>
      </c>
    </row>
    <row r="10" spans="1:115" ht="12.75">
      <c r="A10" s="32">
        <v>7</v>
      </c>
      <c r="B10" s="31" t="s">
        <v>81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68</v>
      </c>
      <c r="BM10" s="54">
        <v>70</v>
      </c>
      <c r="BN10" s="27">
        <v>70</v>
      </c>
      <c r="BO10" s="27">
        <v>70</v>
      </c>
      <c r="BP10" s="27">
        <v>70</v>
      </c>
      <c r="BQ10" s="27">
        <v>70</v>
      </c>
      <c r="BR10" s="27">
        <v>70</v>
      </c>
      <c r="BS10" s="27">
        <v>70</v>
      </c>
      <c r="BT10" s="27">
        <v>70</v>
      </c>
      <c r="BU10" s="27">
        <v>55</v>
      </c>
      <c r="BV10" s="41">
        <f t="shared" si="0"/>
        <v>12.5</v>
      </c>
      <c r="BW10" s="26">
        <f t="shared" si="1"/>
        <v>-2.5</v>
      </c>
      <c r="BX10" s="41">
        <f t="shared" si="2"/>
        <v>15</v>
      </c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3">
        <f t="shared" si="3"/>
        <v>-0.2</v>
      </c>
      <c r="CT10" s="29"/>
      <c r="CU10" s="28"/>
      <c r="CV10" s="29" t="s">
        <v>82</v>
      </c>
      <c r="CW10" s="29" t="s">
        <v>152</v>
      </c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30"/>
      <c r="DJ10" s="30" t="s">
        <v>83</v>
      </c>
      <c r="DK10" s="44">
        <v>40304</v>
      </c>
    </row>
    <row r="11" spans="1:115" ht="12.75">
      <c r="A11" s="32">
        <v>8</v>
      </c>
      <c r="B11" s="31" t="s">
        <v>194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68.5</v>
      </c>
      <c r="BM11" s="27">
        <v>68.5</v>
      </c>
      <c r="BN11" s="27">
        <v>68.5</v>
      </c>
      <c r="BO11" s="27">
        <v>68.5</v>
      </c>
      <c r="BP11" s="27">
        <v>68.5</v>
      </c>
      <c r="BQ11" s="27">
        <v>68.5</v>
      </c>
      <c r="BR11" s="27">
        <v>68.5</v>
      </c>
      <c r="BS11" s="27">
        <v>68.5</v>
      </c>
      <c r="BT11" s="27">
        <v>68.5</v>
      </c>
      <c r="BU11" s="27">
        <v>57</v>
      </c>
      <c r="BV11" s="41">
        <f t="shared" si="0"/>
        <v>13</v>
      </c>
      <c r="BW11" s="26">
        <f t="shared" si="1"/>
        <v>1.5</v>
      </c>
      <c r="BX11" s="41">
        <f t="shared" si="2"/>
        <v>11.5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3">
        <f t="shared" si="3"/>
        <v>0.11538461538461539</v>
      </c>
      <c r="CT11" s="29"/>
      <c r="CU11" s="28"/>
      <c r="CV11" s="29" t="s">
        <v>203</v>
      </c>
      <c r="CW11" s="29" t="s">
        <v>214</v>
      </c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30" t="s">
        <v>195</v>
      </c>
      <c r="DJ11" s="30" t="s">
        <v>196</v>
      </c>
      <c r="DK11" s="44">
        <v>40415</v>
      </c>
    </row>
    <row r="12" spans="1:115" ht="12.75">
      <c r="A12" s="32">
        <v>9</v>
      </c>
      <c r="B12" s="31" t="s">
        <v>281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95.5</v>
      </c>
      <c r="BM12" s="27">
        <v>95.5</v>
      </c>
      <c r="BN12" s="27">
        <v>95.5</v>
      </c>
      <c r="BO12" s="27">
        <v>95.5</v>
      </c>
      <c r="BP12" s="27">
        <v>95.5</v>
      </c>
      <c r="BQ12" s="27">
        <v>95.5</v>
      </c>
      <c r="BR12" s="27">
        <v>95.5</v>
      </c>
      <c r="BS12" s="27">
        <v>95.5</v>
      </c>
      <c r="BT12" s="27">
        <v>95.5</v>
      </c>
      <c r="BU12" s="27">
        <v>85</v>
      </c>
      <c r="BV12" s="41">
        <f t="shared" si="0"/>
        <v>11</v>
      </c>
      <c r="BW12" s="26">
        <f t="shared" si="1"/>
        <v>0.5</v>
      </c>
      <c r="BX12" s="41">
        <f t="shared" si="2"/>
        <v>10.5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3">
        <f t="shared" si="3"/>
        <v>0.045454545454545456</v>
      </c>
      <c r="CT12" s="29"/>
      <c r="CU12" s="28"/>
      <c r="CV12" s="29" t="s">
        <v>282</v>
      </c>
      <c r="CW12" s="29" t="s">
        <v>290</v>
      </c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30" t="s">
        <v>284</v>
      </c>
      <c r="DJ12" s="30" t="s">
        <v>283</v>
      </c>
      <c r="DK12" s="44">
        <v>40602</v>
      </c>
    </row>
    <row r="13" spans="1:115" ht="12.75">
      <c r="A13" s="32">
        <v>10</v>
      </c>
      <c r="B13" s="31" t="s">
        <v>347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77</v>
      </c>
      <c r="BM13" s="27">
        <v>77</v>
      </c>
      <c r="BN13" s="27">
        <v>77</v>
      </c>
      <c r="BO13" s="27">
        <v>77</v>
      </c>
      <c r="BP13" s="27">
        <v>77</v>
      </c>
      <c r="BQ13" s="27">
        <v>77</v>
      </c>
      <c r="BR13" s="27">
        <v>77</v>
      </c>
      <c r="BS13" s="27">
        <v>77</v>
      </c>
      <c r="BT13" s="27">
        <v>77</v>
      </c>
      <c r="BU13" s="27">
        <v>60</v>
      </c>
      <c r="BV13" s="41">
        <f>E13-BU13</f>
        <v>17</v>
      </c>
      <c r="BW13" s="26">
        <f t="shared" si="1"/>
        <v>0</v>
      </c>
      <c r="BX13" s="41">
        <f t="shared" si="2"/>
        <v>17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3">
        <f>BW13/BV13</f>
        <v>0</v>
      </c>
      <c r="CT13" s="29"/>
      <c r="CU13" s="28"/>
      <c r="CV13" s="29" t="s">
        <v>340</v>
      </c>
      <c r="CW13" s="29" t="s">
        <v>340</v>
      </c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30" t="s">
        <v>341</v>
      </c>
      <c r="DJ13" s="30" t="s">
        <v>342</v>
      </c>
      <c r="DK13" s="44">
        <v>40700</v>
      </c>
    </row>
    <row r="14" spans="1:115" ht="12.75">
      <c r="A14" s="32">
        <v>11</v>
      </c>
      <c r="B14" s="31" t="s">
        <v>343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73</v>
      </c>
      <c r="BM14" s="27">
        <v>73</v>
      </c>
      <c r="BN14" s="27">
        <v>73</v>
      </c>
      <c r="BO14" s="27">
        <v>73</v>
      </c>
      <c r="BP14" s="27">
        <v>73</v>
      </c>
      <c r="BQ14" s="27">
        <v>73</v>
      </c>
      <c r="BR14" s="27">
        <v>73</v>
      </c>
      <c r="BS14" s="27">
        <v>73</v>
      </c>
      <c r="BT14" s="27">
        <v>73</v>
      </c>
      <c r="BU14" s="27">
        <v>59</v>
      </c>
      <c r="BV14" s="41">
        <f>E14-BU14</f>
        <v>16</v>
      </c>
      <c r="BW14" s="26">
        <f t="shared" si="1"/>
        <v>2</v>
      </c>
      <c r="BX14" s="41">
        <f t="shared" si="2"/>
        <v>14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3">
        <f>BW14/BV14</f>
        <v>0.125</v>
      </c>
      <c r="CT14" s="29"/>
      <c r="CU14" s="28"/>
      <c r="CV14" s="29" t="s">
        <v>344</v>
      </c>
      <c r="CW14" s="29" t="s">
        <v>344</v>
      </c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30" t="s">
        <v>345</v>
      </c>
      <c r="DJ14" s="30" t="s">
        <v>346</v>
      </c>
      <c r="DK14" s="44">
        <v>40697</v>
      </c>
    </row>
    <row r="15" spans="1:115" ht="12.75">
      <c r="A15" s="32">
        <v>12</v>
      </c>
      <c r="B15" s="31" t="s">
        <v>367</v>
      </c>
      <c r="C15" s="27">
        <v>40</v>
      </c>
      <c r="D15" s="27">
        <v>170</v>
      </c>
      <c r="E15" s="27">
        <v>95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7"/>
      <c r="AP15" s="27"/>
      <c r="AQ15" s="27"/>
      <c r="AR15" s="27"/>
      <c r="AS15" s="27"/>
      <c r="AT15" s="27"/>
      <c r="AU15" s="27"/>
      <c r="AV15" s="27"/>
      <c r="AW15" s="27"/>
      <c r="AX15" s="46"/>
      <c r="AY15" s="27"/>
      <c r="AZ15" s="46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46"/>
      <c r="BL15" s="27"/>
      <c r="BM15" s="27"/>
      <c r="BN15" s="27"/>
      <c r="BO15" s="27">
        <v>95</v>
      </c>
      <c r="BP15" s="46">
        <v>90</v>
      </c>
      <c r="BQ15" s="46">
        <v>89</v>
      </c>
      <c r="BR15" s="58">
        <v>89</v>
      </c>
      <c r="BS15" s="46">
        <v>87</v>
      </c>
      <c r="BT15" s="27">
        <v>87</v>
      </c>
      <c r="BU15" s="27">
        <v>65</v>
      </c>
      <c r="BV15" s="41">
        <f>E15-BU15</f>
        <v>30</v>
      </c>
      <c r="BW15" s="26">
        <f t="shared" si="1"/>
        <v>8</v>
      </c>
      <c r="BX15" s="41">
        <f t="shared" si="2"/>
        <v>22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3">
        <f>BW15/BV15</f>
        <v>0.26666666666666666</v>
      </c>
      <c r="CT15" s="29"/>
      <c r="CU15" s="28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30" t="s">
        <v>368</v>
      </c>
      <c r="DJ15" s="30" t="s">
        <v>369</v>
      </c>
      <c r="DK15" s="44">
        <v>40731</v>
      </c>
    </row>
    <row r="16" spans="1:115" ht="12.75">
      <c r="A16" s="32">
        <v>13</v>
      </c>
      <c r="B16" s="31" t="s">
        <v>381</v>
      </c>
      <c r="C16" s="27">
        <v>26</v>
      </c>
      <c r="D16" s="27">
        <v>172</v>
      </c>
      <c r="E16" s="27">
        <v>79.1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58">
        <v>79.1</v>
      </c>
      <c r="BS16" s="46">
        <v>78.6</v>
      </c>
      <c r="BT16" s="46">
        <v>78.3</v>
      </c>
      <c r="BU16" s="27">
        <v>64</v>
      </c>
      <c r="BV16" s="41">
        <f>E16-BU16</f>
        <v>15.099999999999994</v>
      </c>
      <c r="BW16" s="26">
        <f t="shared" si="1"/>
        <v>0.7999999999999972</v>
      </c>
      <c r="BX16" s="41">
        <f t="shared" si="2"/>
        <v>14.299999999999997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3">
        <f>BW16/BV16</f>
        <v>0.05298013245033096</v>
      </c>
      <c r="CT16" s="29"/>
      <c r="CU16" s="28"/>
      <c r="CV16" s="29" t="s">
        <v>383</v>
      </c>
      <c r="CW16" s="29" t="s">
        <v>386</v>
      </c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30" t="s">
        <v>384</v>
      </c>
      <c r="DJ16" s="30" t="s">
        <v>385</v>
      </c>
      <c r="DK16" s="44">
        <v>40749</v>
      </c>
    </row>
    <row r="17" spans="1:115" ht="18.75">
      <c r="A17" s="66" t="s">
        <v>253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8"/>
    </row>
    <row r="18" spans="1:115" ht="15.75" customHeight="1">
      <c r="A18" s="61">
        <v>14</v>
      </c>
      <c r="B18" s="55" t="s">
        <v>323</v>
      </c>
      <c r="C18" s="49">
        <v>22</v>
      </c>
      <c r="D18" s="49">
        <v>176</v>
      </c>
      <c r="E18" s="49">
        <v>64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6">
        <v>62</v>
      </c>
      <c r="BI18" s="49"/>
      <c r="BJ18" s="49"/>
      <c r="BK18" s="46">
        <v>62</v>
      </c>
      <c r="BL18" s="46">
        <v>60</v>
      </c>
      <c r="BM18" s="27">
        <v>60</v>
      </c>
      <c r="BN18" s="27">
        <v>60</v>
      </c>
      <c r="BO18" s="27">
        <v>60</v>
      </c>
      <c r="BP18" s="27">
        <v>60</v>
      </c>
      <c r="BQ18" s="46">
        <v>59</v>
      </c>
      <c r="BR18" s="27">
        <v>59</v>
      </c>
      <c r="BS18" s="58">
        <v>59</v>
      </c>
      <c r="BT18" s="27">
        <v>59</v>
      </c>
      <c r="BU18" s="49">
        <v>55</v>
      </c>
      <c r="BV18" s="41">
        <f aca="true" t="shared" si="4" ref="BV18:BV30">E18-BU18</f>
        <v>9</v>
      </c>
      <c r="BW18" s="26">
        <f>E18-BT18</f>
        <v>5</v>
      </c>
      <c r="BX18" s="41">
        <f>BT18-BU18</f>
        <v>4</v>
      </c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43">
        <f>BW18/BV18</f>
        <v>0.5555555555555556</v>
      </c>
      <c r="CT18" s="56"/>
      <c r="CU18" s="56"/>
      <c r="CV18" s="62" t="s">
        <v>324</v>
      </c>
      <c r="CW18" s="62" t="s">
        <v>380</v>
      </c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 t="s">
        <v>326</v>
      </c>
      <c r="DJ18" s="62" t="s">
        <v>325</v>
      </c>
      <c r="DK18" s="62" t="s">
        <v>322</v>
      </c>
    </row>
    <row r="19" spans="1:115" ht="12.75">
      <c r="A19" s="32">
        <v>15</v>
      </c>
      <c r="B19" s="31" t="s">
        <v>148</v>
      </c>
      <c r="C19" s="27">
        <v>21</v>
      </c>
      <c r="D19" s="27">
        <v>164</v>
      </c>
      <c r="E19" s="27">
        <v>62.1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62.1</v>
      </c>
      <c r="Q19" s="18">
        <v>61.1</v>
      </c>
      <c r="R19" s="18"/>
      <c r="S19" s="18">
        <v>60.4</v>
      </c>
      <c r="T19" s="18">
        <v>60.4</v>
      </c>
      <c r="U19" s="18">
        <v>60.4</v>
      </c>
      <c r="V19" s="18">
        <v>60.7</v>
      </c>
      <c r="W19" s="18">
        <v>60.7</v>
      </c>
      <c r="X19" s="18">
        <v>60.07</v>
      </c>
      <c r="Y19" s="18">
        <v>60.7</v>
      </c>
      <c r="Z19" s="18">
        <v>60.7</v>
      </c>
      <c r="AA19" s="18">
        <f>V19+1</f>
        <v>61.7</v>
      </c>
      <c r="AB19" s="18">
        <v>61.7</v>
      </c>
      <c r="AC19" s="18">
        <v>62.7</v>
      </c>
      <c r="AD19" s="18">
        <f>62.7+1</f>
        <v>63.7</v>
      </c>
      <c r="AE19" s="18">
        <f>63.7+1</f>
        <v>64.7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v>64.7</v>
      </c>
      <c r="AP19" s="27">
        <v>64.7</v>
      </c>
      <c r="AQ19" s="27">
        <v>64.7</v>
      </c>
      <c r="AR19" s="27">
        <v>64.7</v>
      </c>
      <c r="AS19" s="27">
        <v>64.7</v>
      </c>
      <c r="AT19" s="27">
        <v>64.7</v>
      </c>
      <c r="AU19" s="27">
        <v>64.7</v>
      </c>
      <c r="AV19" s="27">
        <v>64.7</v>
      </c>
      <c r="AW19" s="27">
        <v>64.7</v>
      </c>
      <c r="AX19" s="27">
        <v>64.7</v>
      </c>
      <c r="AY19" s="27">
        <v>64.7</v>
      </c>
      <c r="AZ19" s="27">
        <v>64.7</v>
      </c>
      <c r="BA19" s="27">
        <v>64.7</v>
      </c>
      <c r="BB19" s="27">
        <v>64.7</v>
      </c>
      <c r="BC19" s="27">
        <v>64.7</v>
      </c>
      <c r="BD19" s="27"/>
      <c r="BE19" s="27"/>
      <c r="BF19" s="27"/>
      <c r="BG19" s="27"/>
      <c r="BH19" s="27"/>
      <c r="BI19" s="27"/>
      <c r="BJ19" s="27"/>
      <c r="BK19" s="27">
        <v>64.7</v>
      </c>
      <c r="BL19" s="27">
        <v>64.7</v>
      </c>
      <c r="BM19" s="27">
        <v>64.7</v>
      </c>
      <c r="BN19" s="27">
        <v>64.7</v>
      </c>
      <c r="BO19" s="27">
        <v>64.7</v>
      </c>
      <c r="BP19" s="27">
        <v>64.7</v>
      </c>
      <c r="BQ19" s="27">
        <v>64.7</v>
      </c>
      <c r="BR19" s="27">
        <v>64.7</v>
      </c>
      <c r="BS19" s="27">
        <v>64.7</v>
      </c>
      <c r="BT19" s="27">
        <v>64.7</v>
      </c>
      <c r="BU19" s="27">
        <v>55</v>
      </c>
      <c r="BV19" s="41">
        <f t="shared" si="4"/>
        <v>7.100000000000001</v>
      </c>
      <c r="BW19" s="26">
        <f aca="true" t="shared" si="5" ref="BW19:BW30">E19-BT19</f>
        <v>-2.6000000000000014</v>
      </c>
      <c r="BX19" s="41">
        <f aca="true" t="shared" si="6" ref="BX19:BX30">BT19-BU19</f>
        <v>9.700000000000003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3">
        <f aca="true" t="shared" si="7" ref="CS19:CS26">BW19/BV19</f>
        <v>-0.36619718309859167</v>
      </c>
      <c r="CT19" s="29"/>
      <c r="CU19" s="28"/>
      <c r="CV19" s="29" t="s">
        <v>175</v>
      </c>
      <c r="CW19" s="29" t="s">
        <v>164</v>
      </c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30" t="s">
        <v>149</v>
      </c>
      <c r="DJ19" s="30" t="s">
        <v>150</v>
      </c>
      <c r="DK19" s="44">
        <v>40337</v>
      </c>
    </row>
    <row r="20" spans="1:115" ht="12.75">
      <c r="A20" s="61">
        <v>16</v>
      </c>
      <c r="B20" s="31" t="s">
        <v>168</v>
      </c>
      <c r="C20" s="27">
        <v>23</v>
      </c>
      <c r="D20" s="27">
        <v>165</v>
      </c>
      <c r="E20" s="27">
        <v>64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64</v>
      </c>
      <c r="V20" s="18">
        <v>64</v>
      </c>
      <c r="W20" s="18">
        <v>64</v>
      </c>
      <c r="X20" s="18">
        <v>62.6</v>
      </c>
      <c r="Y20" s="18">
        <v>62.6</v>
      </c>
      <c r="Z20" s="18">
        <v>62.6</v>
      </c>
      <c r="AA20" s="18">
        <f>X20+1</f>
        <v>63.6</v>
      </c>
      <c r="AB20" s="18">
        <v>63.6</v>
      </c>
      <c r="AC20" s="18">
        <v>64</v>
      </c>
      <c r="AD20" s="18">
        <f>64+1</f>
        <v>65</v>
      </c>
      <c r="AE20" s="18">
        <f>65+1</f>
        <v>66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f aca="true" t="shared" si="8" ref="AO20:AV20">65+1</f>
        <v>66</v>
      </c>
      <c r="AP20" s="27">
        <f t="shared" si="8"/>
        <v>66</v>
      </c>
      <c r="AQ20" s="27">
        <f t="shared" si="8"/>
        <v>66</v>
      </c>
      <c r="AR20" s="27">
        <f t="shared" si="8"/>
        <v>66</v>
      </c>
      <c r="AS20" s="27">
        <f t="shared" si="8"/>
        <v>66</v>
      </c>
      <c r="AT20" s="27">
        <f t="shared" si="8"/>
        <v>66</v>
      </c>
      <c r="AU20" s="27">
        <f t="shared" si="8"/>
        <v>66</v>
      </c>
      <c r="AV20" s="27">
        <f t="shared" si="8"/>
        <v>66</v>
      </c>
      <c r="AW20" s="27">
        <v>66</v>
      </c>
      <c r="AX20" s="27">
        <v>66</v>
      </c>
      <c r="AY20" s="27">
        <v>66</v>
      </c>
      <c r="AZ20" s="27">
        <v>66</v>
      </c>
      <c r="BA20" s="27">
        <v>66</v>
      </c>
      <c r="BB20" s="27">
        <v>66</v>
      </c>
      <c r="BC20" s="27">
        <v>66</v>
      </c>
      <c r="BD20" s="27"/>
      <c r="BE20" s="27"/>
      <c r="BF20" s="27"/>
      <c r="BG20" s="27"/>
      <c r="BH20" s="27"/>
      <c r="BI20" s="27"/>
      <c r="BJ20" s="27"/>
      <c r="BK20" s="27">
        <v>66</v>
      </c>
      <c r="BL20" s="27">
        <v>66</v>
      </c>
      <c r="BM20" s="27">
        <v>66</v>
      </c>
      <c r="BN20" s="27">
        <v>66</v>
      </c>
      <c r="BO20" s="27">
        <v>66</v>
      </c>
      <c r="BP20" s="27">
        <v>66</v>
      </c>
      <c r="BQ20" s="27">
        <v>66</v>
      </c>
      <c r="BR20" s="27">
        <v>66</v>
      </c>
      <c r="BS20" s="27">
        <v>66</v>
      </c>
      <c r="BT20" s="27">
        <v>66</v>
      </c>
      <c r="BU20" s="27">
        <v>57</v>
      </c>
      <c r="BV20" s="41">
        <f t="shared" si="4"/>
        <v>7</v>
      </c>
      <c r="BW20" s="26">
        <f t="shared" si="5"/>
        <v>-2</v>
      </c>
      <c r="BX20" s="41">
        <f t="shared" si="6"/>
        <v>9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3">
        <f t="shared" si="7"/>
        <v>-0.2857142857142857</v>
      </c>
      <c r="CT20" s="29"/>
      <c r="CU20" s="28"/>
      <c r="CV20" s="29" t="s">
        <v>171</v>
      </c>
      <c r="CW20" s="29" t="s">
        <v>171</v>
      </c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30" t="s">
        <v>169</v>
      </c>
      <c r="DJ20" s="30" t="s">
        <v>170</v>
      </c>
      <c r="DK20" s="44">
        <v>40371</v>
      </c>
    </row>
    <row r="21" spans="1:115" ht="12.75">
      <c r="A21" s="32">
        <v>17</v>
      </c>
      <c r="B21" s="31" t="s">
        <v>136</v>
      </c>
      <c r="C21" s="27">
        <v>36</v>
      </c>
      <c r="D21" s="27">
        <v>163</v>
      </c>
      <c r="E21" s="27">
        <v>65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65</v>
      </c>
      <c r="R21" s="18">
        <v>63</v>
      </c>
      <c r="S21" s="18">
        <v>63</v>
      </c>
      <c r="T21" s="18">
        <v>63</v>
      </c>
      <c r="U21" s="18">
        <v>61.5</v>
      </c>
      <c r="V21" s="18">
        <v>62.5</v>
      </c>
      <c r="W21" s="18">
        <v>62.5</v>
      </c>
      <c r="X21" s="18">
        <v>62.5</v>
      </c>
      <c r="Y21" s="18">
        <v>62.5</v>
      </c>
      <c r="Z21" s="18">
        <v>62.5</v>
      </c>
      <c r="AA21" s="18">
        <f>V21+1</f>
        <v>63.5</v>
      </c>
      <c r="AB21" s="18">
        <v>63.5</v>
      </c>
      <c r="AC21" s="18">
        <v>64.5</v>
      </c>
      <c r="AD21" s="18">
        <f>AC21+1</f>
        <v>65.5</v>
      </c>
      <c r="AE21" s="18">
        <f>AD21+1</f>
        <v>66.5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27">
        <v>66.5</v>
      </c>
      <c r="AP21" s="27">
        <v>66.5</v>
      </c>
      <c r="AQ21" s="27">
        <v>66.5</v>
      </c>
      <c r="AR21" s="27">
        <v>66.5</v>
      </c>
      <c r="AS21" s="27">
        <v>66.5</v>
      </c>
      <c r="AT21" s="27">
        <v>66.5</v>
      </c>
      <c r="AU21" s="27">
        <v>66.5</v>
      </c>
      <c r="AV21" s="27">
        <v>66.5</v>
      </c>
      <c r="AW21" s="27">
        <v>66.5</v>
      </c>
      <c r="AX21" s="27">
        <v>66.5</v>
      </c>
      <c r="AY21" s="27">
        <v>66.5</v>
      </c>
      <c r="AZ21" s="27">
        <v>66.5</v>
      </c>
      <c r="BA21" s="27">
        <v>66.5</v>
      </c>
      <c r="BB21" s="27">
        <v>66.5</v>
      </c>
      <c r="BC21" s="27">
        <v>66.5</v>
      </c>
      <c r="BD21" s="27"/>
      <c r="BE21" s="27"/>
      <c r="BF21" s="27"/>
      <c r="BG21" s="27"/>
      <c r="BH21" s="27"/>
      <c r="BI21" s="27"/>
      <c r="BJ21" s="27"/>
      <c r="BK21" s="27">
        <v>66.5</v>
      </c>
      <c r="BL21" s="27">
        <v>66.5</v>
      </c>
      <c r="BM21" s="27">
        <v>66.5</v>
      </c>
      <c r="BN21" s="27">
        <v>66.5</v>
      </c>
      <c r="BO21" s="27">
        <v>66.5</v>
      </c>
      <c r="BP21" s="27">
        <v>66.5</v>
      </c>
      <c r="BQ21" s="27">
        <v>66.5</v>
      </c>
      <c r="BR21" s="27">
        <v>66.5</v>
      </c>
      <c r="BS21" s="27">
        <v>66.5</v>
      </c>
      <c r="BT21" s="27">
        <v>66.5</v>
      </c>
      <c r="BU21" s="27">
        <v>58</v>
      </c>
      <c r="BV21" s="41">
        <f t="shared" si="4"/>
        <v>7</v>
      </c>
      <c r="BW21" s="26">
        <f t="shared" si="5"/>
        <v>-1.5</v>
      </c>
      <c r="BX21" s="41">
        <f t="shared" si="6"/>
        <v>8.5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3">
        <f t="shared" si="7"/>
        <v>-0.21428571428571427</v>
      </c>
      <c r="CT21" s="29"/>
      <c r="CU21" s="28"/>
      <c r="CV21" s="29" t="s">
        <v>176</v>
      </c>
      <c r="CW21" s="29" t="s">
        <v>173</v>
      </c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30" t="s">
        <v>159</v>
      </c>
      <c r="DJ21" s="30"/>
      <c r="DK21" s="44"/>
    </row>
    <row r="22" spans="1:115" ht="12.75">
      <c r="A22" s="61">
        <v>18</v>
      </c>
      <c r="B22" s="31" t="s">
        <v>161</v>
      </c>
      <c r="C22" s="27">
        <v>27</v>
      </c>
      <c r="D22" s="27">
        <v>160</v>
      </c>
      <c r="E22" s="27">
        <v>55</v>
      </c>
      <c r="F22" s="18"/>
      <c r="G22" s="18"/>
      <c r="H22" s="18"/>
      <c r="I22" s="18"/>
      <c r="J22" s="18"/>
      <c r="K22" s="18"/>
      <c r="L22" s="18"/>
      <c r="M22" s="18"/>
      <c r="N22" s="18">
        <v>55</v>
      </c>
      <c r="O22" s="18">
        <v>55</v>
      </c>
      <c r="P22" s="18">
        <v>55</v>
      </c>
      <c r="Q22" s="18"/>
      <c r="R22" s="18"/>
      <c r="S22" s="18">
        <v>54.3</v>
      </c>
      <c r="T22" s="18">
        <v>53.7</v>
      </c>
      <c r="U22" s="18">
        <v>53.7</v>
      </c>
      <c r="V22" s="18">
        <v>54</v>
      </c>
      <c r="W22" s="18">
        <v>54</v>
      </c>
      <c r="X22" s="18">
        <v>54</v>
      </c>
      <c r="Y22" s="18">
        <v>54</v>
      </c>
      <c r="Z22" s="18">
        <v>54</v>
      </c>
      <c r="AA22" s="18">
        <f>W22+1</f>
        <v>55</v>
      </c>
      <c r="AB22" s="18">
        <v>55</v>
      </c>
      <c r="AC22" s="18">
        <v>56</v>
      </c>
      <c r="AD22" s="18">
        <f>AC22+1</f>
        <v>57</v>
      </c>
      <c r="AE22" s="18">
        <f>AD22+1</f>
        <v>58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27">
        <v>58</v>
      </c>
      <c r="AP22" s="27">
        <v>58</v>
      </c>
      <c r="AQ22" s="27">
        <v>58</v>
      </c>
      <c r="AR22" s="27">
        <v>58</v>
      </c>
      <c r="AS22" s="27">
        <v>58</v>
      </c>
      <c r="AT22" s="27">
        <v>58</v>
      </c>
      <c r="AU22" s="27">
        <v>58</v>
      </c>
      <c r="AV22" s="27">
        <v>58</v>
      </c>
      <c r="AW22" s="27">
        <v>58</v>
      </c>
      <c r="AX22" s="27">
        <v>58</v>
      </c>
      <c r="AY22" s="27">
        <v>58</v>
      </c>
      <c r="AZ22" s="27">
        <v>58</v>
      </c>
      <c r="BA22" s="27">
        <v>58</v>
      </c>
      <c r="BB22" s="27">
        <v>58</v>
      </c>
      <c r="BC22" s="27">
        <v>58</v>
      </c>
      <c r="BD22" s="27"/>
      <c r="BE22" s="27"/>
      <c r="BF22" s="27"/>
      <c r="BG22" s="27"/>
      <c r="BH22" s="27"/>
      <c r="BI22" s="27"/>
      <c r="BJ22" s="27"/>
      <c r="BK22" s="27">
        <v>58</v>
      </c>
      <c r="BL22" s="27">
        <v>58</v>
      </c>
      <c r="BM22" s="27">
        <v>58</v>
      </c>
      <c r="BN22" s="27">
        <v>58</v>
      </c>
      <c r="BO22" s="27">
        <v>58</v>
      </c>
      <c r="BP22" s="27">
        <v>58</v>
      </c>
      <c r="BQ22" s="27">
        <v>58</v>
      </c>
      <c r="BR22" s="27">
        <v>58</v>
      </c>
      <c r="BS22" s="27">
        <v>58</v>
      </c>
      <c r="BT22" s="27">
        <v>58</v>
      </c>
      <c r="BU22" s="27">
        <v>50</v>
      </c>
      <c r="BV22" s="41">
        <f t="shared" si="4"/>
        <v>5</v>
      </c>
      <c r="BW22" s="26">
        <f t="shared" si="5"/>
        <v>-3</v>
      </c>
      <c r="BX22" s="41">
        <f t="shared" si="6"/>
        <v>8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3">
        <f t="shared" si="7"/>
        <v>-0.6</v>
      </c>
      <c r="CT22" s="29"/>
      <c r="CU22" s="28"/>
      <c r="CV22" s="29" t="s">
        <v>100</v>
      </c>
      <c r="CW22" s="29" t="s">
        <v>178</v>
      </c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30" t="s">
        <v>121</v>
      </c>
      <c r="DJ22" s="30" t="s">
        <v>122</v>
      </c>
      <c r="DK22" s="44">
        <v>40319</v>
      </c>
    </row>
    <row r="23" spans="1:115" ht="12.75">
      <c r="A23" s="32">
        <v>19</v>
      </c>
      <c r="B23" s="31" t="s">
        <v>88</v>
      </c>
      <c r="C23" s="27">
        <v>23</v>
      </c>
      <c r="D23" s="27">
        <v>175</v>
      </c>
      <c r="E23" s="27">
        <v>68</v>
      </c>
      <c r="F23" s="18">
        <v>63</v>
      </c>
      <c r="G23" s="18">
        <v>62.8</v>
      </c>
      <c r="H23" s="18">
        <v>62.5</v>
      </c>
      <c r="I23" s="18">
        <v>62.5</v>
      </c>
      <c r="J23" s="18">
        <v>61</v>
      </c>
      <c r="K23" s="18">
        <v>62.2</v>
      </c>
      <c r="L23" s="18">
        <v>62.2</v>
      </c>
      <c r="M23" s="18">
        <v>61</v>
      </c>
      <c r="N23" s="18">
        <v>61</v>
      </c>
      <c r="O23" s="18">
        <v>59.2</v>
      </c>
      <c r="P23" s="18">
        <v>58.2</v>
      </c>
      <c r="Q23" s="18">
        <v>59.7</v>
      </c>
      <c r="R23" s="18">
        <v>57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>
        <v>68</v>
      </c>
      <c r="AG23" s="18"/>
      <c r="AH23" s="18"/>
      <c r="AI23" s="18"/>
      <c r="AJ23" s="18"/>
      <c r="AK23" s="18"/>
      <c r="AL23" s="18"/>
      <c r="AM23" s="18"/>
      <c r="AN23" s="18"/>
      <c r="AO23" s="27">
        <v>68</v>
      </c>
      <c r="AP23" s="27">
        <v>68</v>
      </c>
      <c r="AQ23" s="27">
        <v>68</v>
      </c>
      <c r="AR23" s="27">
        <v>68</v>
      </c>
      <c r="AS23" s="27">
        <v>68</v>
      </c>
      <c r="AT23" s="27">
        <v>68</v>
      </c>
      <c r="AU23" s="27">
        <v>68</v>
      </c>
      <c r="AV23" s="27">
        <v>68</v>
      </c>
      <c r="AW23" s="27">
        <v>68</v>
      </c>
      <c r="AX23" s="27">
        <v>68</v>
      </c>
      <c r="AY23" s="27">
        <v>68</v>
      </c>
      <c r="AZ23" s="27">
        <v>68</v>
      </c>
      <c r="BA23" s="27">
        <v>68</v>
      </c>
      <c r="BB23" s="27">
        <v>68</v>
      </c>
      <c r="BC23" s="27">
        <v>68</v>
      </c>
      <c r="BD23" s="27"/>
      <c r="BE23" s="27"/>
      <c r="BF23" s="27"/>
      <c r="BG23" s="27"/>
      <c r="BH23" s="27"/>
      <c r="BI23" s="27"/>
      <c r="BJ23" s="27"/>
      <c r="BK23" s="27">
        <v>68</v>
      </c>
      <c r="BL23" s="27">
        <v>68</v>
      </c>
      <c r="BM23" s="27">
        <v>68</v>
      </c>
      <c r="BN23" s="27">
        <v>68</v>
      </c>
      <c r="BO23" s="27">
        <v>68</v>
      </c>
      <c r="BP23" s="27">
        <v>68</v>
      </c>
      <c r="BQ23" s="27">
        <v>68</v>
      </c>
      <c r="BR23" s="27">
        <v>68</v>
      </c>
      <c r="BS23" s="27">
        <v>68</v>
      </c>
      <c r="BT23" s="27">
        <v>68</v>
      </c>
      <c r="BU23" s="27">
        <v>60</v>
      </c>
      <c r="BV23" s="41">
        <f t="shared" si="4"/>
        <v>8</v>
      </c>
      <c r="BW23" s="26">
        <f t="shared" si="5"/>
        <v>0</v>
      </c>
      <c r="BX23" s="41">
        <f t="shared" si="6"/>
        <v>8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3">
        <f t="shared" si="7"/>
        <v>0</v>
      </c>
      <c r="CT23" s="29">
        <f>E23</f>
        <v>68</v>
      </c>
      <c r="CU23" s="28"/>
      <c r="CV23" s="29" t="s">
        <v>89</v>
      </c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30"/>
      <c r="DJ23" s="30"/>
      <c r="DK23" s="44" t="s">
        <v>53</v>
      </c>
    </row>
    <row r="24" spans="1:115" ht="12.75">
      <c r="A24" s="61">
        <v>20</v>
      </c>
      <c r="B24" s="31" t="s">
        <v>73</v>
      </c>
      <c r="C24" s="27">
        <v>28</v>
      </c>
      <c r="D24" s="27">
        <v>172</v>
      </c>
      <c r="E24" s="27">
        <v>86</v>
      </c>
      <c r="F24" s="18">
        <v>86</v>
      </c>
      <c r="G24" s="18">
        <v>86</v>
      </c>
      <c r="H24" s="18">
        <v>84</v>
      </c>
      <c r="I24" s="18">
        <v>85</v>
      </c>
      <c r="J24" s="18">
        <v>85</v>
      </c>
      <c r="K24" s="18">
        <v>85</v>
      </c>
      <c r="L24" s="18">
        <v>85</v>
      </c>
      <c r="M24" s="18">
        <v>85</v>
      </c>
      <c r="N24" s="18">
        <v>85</v>
      </c>
      <c r="O24" s="18">
        <v>85</v>
      </c>
      <c r="P24" s="18">
        <v>85</v>
      </c>
      <c r="Q24" s="18">
        <v>85</v>
      </c>
      <c r="R24" s="18">
        <v>85</v>
      </c>
      <c r="S24" s="18">
        <v>85</v>
      </c>
      <c r="T24" s="18">
        <v>85</v>
      </c>
      <c r="U24" s="18">
        <v>84</v>
      </c>
      <c r="V24" s="18">
        <v>84</v>
      </c>
      <c r="W24" s="18">
        <v>84</v>
      </c>
      <c r="X24" s="18">
        <v>84</v>
      </c>
      <c r="Y24" s="18">
        <v>85</v>
      </c>
      <c r="Z24" s="18">
        <v>85</v>
      </c>
      <c r="AA24" s="18">
        <v>85</v>
      </c>
      <c r="AB24" s="18">
        <v>85</v>
      </c>
      <c r="AC24" s="18">
        <v>86</v>
      </c>
      <c r="AD24" s="18">
        <v>86</v>
      </c>
      <c r="AE24" s="18">
        <v>86</v>
      </c>
      <c r="AF24" s="18">
        <v>86</v>
      </c>
      <c r="AG24" s="18"/>
      <c r="AH24" s="18"/>
      <c r="AI24" s="18"/>
      <c r="AJ24" s="18"/>
      <c r="AK24" s="18"/>
      <c r="AL24" s="18">
        <v>87</v>
      </c>
      <c r="AM24" s="18">
        <v>87</v>
      </c>
      <c r="AN24" s="18">
        <v>86.5</v>
      </c>
      <c r="AO24" s="27">
        <v>86</v>
      </c>
      <c r="AP24" s="27">
        <v>86</v>
      </c>
      <c r="AQ24" s="27">
        <v>86</v>
      </c>
      <c r="AR24" s="27">
        <v>86</v>
      </c>
      <c r="AS24" s="27">
        <v>86</v>
      </c>
      <c r="AT24" s="27">
        <v>86</v>
      </c>
      <c r="AU24" s="27">
        <v>86</v>
      </c>
      <c r="AV24" s="46">
        <v>84</v>
      </c>
      <c r="AW24" s="27">
        <v>84</v>
      </c>
      <c r="AX24" s="27">
        <v>84</v>
      </c>
      <c r="AY24" s="27">
        <v>84</v>
      </c>
      <c r="AZ24" s="46">
        <v>83</v>
      </c>
      <c r="BA24" s="27">
        <v>83</v>
      </c>
      <c r="BB24" s="27">
        <v>83</v>
      </c>
      <c r="BC24" s="27">
        <v>83</v>
      </c>
      <c r="BD24" s="49"/>
      <c r="BE24" s="49"/>
      <c r="BF24" s="49"/>
      <c r="BG24" s="49"/>
      <c r="BH24" s="49"/>
      <c r="BI24" s="49"/>
      <c r="BJ24" s="49"/>
      <c r="BK24" s="27">
        <v>83</v>
      </c>
      <c r="BL24" s="27">
        <v>83</v>
      </c>
      <c r="BM24" s="27">
        <v>83</v>
      </c>
      <c r="BN24" s="27">
        <v>83</v>
      </c>
      <c r="BO24" s="27">
        <v>83</v>
      </c>
      <c r="BP24" s="27">
        <v>83</v>
      </c>
      <c r="BQ24" s="27">
        <v>83</v>
      </c>
      <c r="BR24" s="27">
        <v>83</v>
      </c>
      <c r="BS24" s="27">
        <v>83</v>
      </c>
      <c r="BT24" s="27">
        <v>83</v>
      </c>
      <c r="BU24" s="27">
        <v>75</v>
      </c>
      <c r="BV24" s="41">
        <f t="shared" si="4"/>
        <v>11</v>
      </c>
      <c r="BW24" s="26">
        <f t="shared" si="5"/>
        <v>3</v>
      </c>
      <c r="BX24" s="41">
        <f t="shared" si="6"/>
        <v>8</v>
      </c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3">
        <f t="shared" si="7"/>
        <v>0.2727272727272727</v>
      </c>
      <c r="CT24" s="29">
        <f>E24</f>
        <v>86</v>
      </c>
      <c r="CU24" s="28"/>
      <c r="CV24" s="29" t="s">
        <v>339</v>
      </c>
      <c r="CW24" s="29" t="s">
        <v>338</v>
      </c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30" t="s">
        <v>74</v>
      </c>
      <c r="DJ24" s="30" t="s">
        <v>75</v>
      </c>
      <c r="DK24" s="44" t="s">
        <v>53</v>
      </c>
    </row>
    <row r="25" spans="1:115" ht="12.75">
      <c r="A25" s="32">
        <v>21</v>
      </c>
      <c r="B25" s="48" t="s">
        <v>299</v>
      </c>
      <c r="C25" s="27">
        <v>22</v>
      </c>
      <c r="D25" s="27">
        <v>170</v>
      </c>
      <c r="E25" s="27">
        <v>74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/>
      <c r="AP25" s="27"/>
      <c r="AQ25" s="27"/>
      <c r="AR25" s="27"/>
      <c r="AS25" s="27"/>
      <c r="AT25" s="27"/>
      <c r="AU25" s="27"/>
      <c r="AV25" s="46"/>
      <c r="AW25" s="27"/>
      <c r="AX25" s="27"/>
      <c r="AY25" s="27">
        <v>74</v>
      </c>
      <c r="AZ25" s="27">
        <v>74</v>
      </c>
      <c r="BA25" s="27">
        <v>74</v>
      </c>
      <c r="BB25" s="46">
        <v>74</v>
      </c>
      <c r="BC25" s="46">
        <v>73</v>
      </c>
      <c r="BD25" s="49"/>
      <c r="BE25" s="49"/>
      <c r="BF25" s="49"/>
      <c r="BG25" s="49"/>
      <c r="BH25" s="49"/>
      <c r="BI25" s="49"/>
      <c r="BJ25" s="54">
        <v>74</v>
      </c>
      <c r="BK25" s="46">
        <v>73.7</v>
      </c>
      <c r="BL25" s="27">
        <v>73.7</v>
      </c>
      <c r="BM25" s="27">
        <v>73.7</v>
      </c>
      <c r="BN25" s="27">
        <v>73.7</v>
      </c>
      <c r="BO25" s="46">
        <v>72.9</v>
      </c>
      <c r="BP25" s="27">
        <v>72.9</v>
      </c>
      <c r="BQ25" s="27">
        <v>72.9</v>
      </c>
      <c r="BR25" s="27">
        <v>72.9</v>
      </c>
      <c r="BS25" s="27">
        <v>72.9</v>
      </c>
      <c r="BT25" s="27">
        <v>72.9</v>
      </c>
      <c r="BU25" s="27">
        <v>65</v>
      </c>
      <c r="BV25" s="41">
        <f t="shared" si="4"/>
        <v>9</v>
      </c>
      <c r="BW25" s="26">
        <f t="shared" si="5"/>
        <v>1.0999999999999943</v>
      </c>
      <c r="BX25" s="41">
        <f t="shared" si="6"/>
        <v>7.900000000000006</v>
      </c>
      <c r="BY25" s="41">
        <f>H25-BX25</f>
        <v>-7.900000000000006</v>
      </c>
      <c r="BZ25" s="26">
        <f>H25-BW25</f>
        <v>-1.0999999999999943</v>
      </c>
      <c r="CA25" s="41">
        <f>BY25-BZ25</f>
        <v>-6.800000000000011</v>
      </c>
      <c r="CB25" s="41">
        <f>K25-CA25</f>
        <v>6.800000000000011</v>
      </c>
      <c r="CC25" s="26">
        <f>K25-BZ25</f>
        <v>1.0999999999999943</v>
      </c>
      <c r="CD25" s="41">
        <f>CB25-CC25</f>
        <v>5.700000000000017</v>
      </c>
      <c r="CE25" s="41">
        <f>N25-CD25</f>
        <v>-5.700000000000017</v>
      </c>
      <c r="CF25" s="26">
        <f>N25-CC25</f>
        <v>-1.0999999999999943</v>
      </c>
      <c r="CG25" s="41">
        <f>CE25-CF25</f>
        <v>-4.600000000000023</v>
      </c>
      <c r="CH25" s="41">
        <f>Q25-CG25</f>
        <v>4.600000000000023</v>
      </c>
      <c r="CI25" s="26">
        <f>Q25-CF25</f>
        <v>1.0999999999999943</v>
      </c>
      <c r="CJ25" s="41">
        <f>CH25-CI25</f>
        <v>3.5000000000000284</v>
      </c>
      <c r="CK25" s="41">
        <f>T25-CJ25</f>
        <v>-3.5000000000000284</v>
      </c>
      <c r="CL25" s="26">
        <f>T25-CI25</f>
        <v>-1.0999999999999943</v>
      </c>
      <c r="CM25" s="41">
        <f>CK25-CL25</f>
        <v>-2.400000000000034</v>
      </c>
      <c r="CN25" s="41">
        <f>W25-CM25</f>
        <v>2.400000000000034</v>
      </c>
      <c r="CO25" s="26">
        <f>W25-CL25</f>
        <v>1.0999999999999943</v>
      </c>
      <c r="CP25" s="41">
        <f>CN25-CO25</f>
        <v>1.3000000000000398</v>
      </c>
      <c r="CQ25" s="41">
        <f>Z25-CP25</f>
        <v>-1.3000000000000398</v>
      </c>
      <c r="CR25" s="26">
        <f>Z25-CO25</f>
        <v>-1.0999999999999943</v>
      </c>
      <c r="CS25" s="43">
        <f t="shared" si="7"/>
        <v>0.1222222222222216</v>
      </c>
      <c r="CT25" s="29"/>
      <c r="CU25" s="28"/>
      <c r="CV25" s="29" t="s">
        <v>300</v>
      </c>
      <c r="CW25" s="29" t="s">
        <v>363</v>
      </c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30" t="s">
        <v>302</v>
      </c>
      <c r="DJ25" s="30" t="s">
        <v>301</v>
      </c>
      <c r="DK25" s="44">
        <v>40630</v>
      </c>
    </row>
    <row r="26" spans="1:115" ht="12.75">
      <c r="A26" s="61">
        <v>22</v>
      </c>
      <c r="B26" s="31" t="s">
        <v>209</v>
      </c>
      <c r="C26" s="27">
        <v>25</v>
      </c>
      <c r="D26" s="27">
        <v>178</v>
      </c>
      <c r="E26" s="27">
        <v>74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>
        <v>74</v>
      </c>
      <c r="AG26" s="18">
        <v>71</v>
      </c>
      <c r="AH26" s="18">
        <v>72</v>
      </c>
      <c r="AI26" s="18"/>
      <c r="AJ26" s="18">
        <v>70</v>
      </c>
      <c r="AK26" s="18"/>
      <c r="AL26" s="18">
        <v>69.5</v>
      </c>
      <c r="AM26" s="18">
        <v>70</v>
      </c>
      <c r="AN26" s="18">
        <v>68</v>
      </c>
      <c r="AO26" s="27">
        <v>70</v>
      </c>
      <c r="AP26" s="27">
        <v>69</v>
      </c>
      <c r="AQ26" s="27">
        <v>67</v>
      </c>
      <c r="AR26" s="46">
        <v>70</v>
      </c>
      <c r="AS26" s="46">
        <v>68.5</v>
      </c>
      <c r="AT26" s="46">
        <v>68</v>
      </c>
      <c r="AU26" s="46">
        <v>68</v>
      </c>
      <c r="AV26" s="46">
        <v>67.5</v>
      </c>
      <c r="AW26" s="27">
        <v>67.5</v>
      </c>
      <c r="AX26" s="27">
        <v>67.5</v>
      </c>
      <c r="AY26" s="27">
        <v>67.5</v>
      </c>
      <c r="AZ26" s="27">
        <v>67.5</v>
      </c>
      <c r="BA26" s="27">
        <v>67.5</v>
      </c>
      <c r="BB26" s="27">
        <v>67.5</v>
      </c>
      <c r="BC26" s="27">
        <v>67.5</v>
      </c>
      <c r="BD26" s="49"/>
      <c r="BE26" s="49"/>
      <c r="BF26" s="49"/>
      <c r="BG26" s="49"/>
      <c r="BH26" s="49"/>
      <c r="BI26" s="49"/>
      <c r="BJ26" s="49"/>
      <c r="BK26" s="49">
        <v>67.5</v>
      </c>
      <c r="BL26" s="49">
        <v>67.5</v>
      </c>
      <c r="BM26" s="49">
        <v>67.5</v>
      </c>
      <c r="BN26" s="49">
        <v>68</v>
      </c>
      <c r="BO26" s="49">
        <v>68</v>
      </c>
      <c r="BP26" s="46">
        <v>67</v>
      </c>
      <c r="BQ26" s="27">
        <v>67</v>
      </c>
      <c r="BR26" s="27">
        <v>67</v>
      </c>
      <c r="BS26" s="27">
        <v>67</v>
      </c>
      <c r="BT26" s="27">
        <v>67</v>
      </c>
      <c r="BU26" s="27">
        <v>60</v>
      </c>
      <c r="BV26" s="41">
        <f t="shared" si="4"/>
        <v>14</v>
      </c>
      <c r="BW26" s="26">
        <f t="shared" si="5"/>
        <v>7</v>
      </c>
      <c r="BX26" s="41">
        <f t="shared" si="6"/>
        <v>7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3">
        <f t="shared" si="7"/>
        <v>0.5</v>
      </c>
      <c r="CT26" s="29"/>
      <c r="CU26" s="28"/>
      <c r="CV26" s="29" t="s">
        <v>213</v>
      </c>
      <c r="CW26" s="29" t="s">
        <v>361</v>
      </c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30" t="s">
        <v>210</v>
      </c>
      <c r="DJ26" s="30" t="s">
        <v>211</v>
      </c>
      <c r="DK26" s="44" t="s">
        <v>212</v>
      </c>
    </row>
    <row r="27" spans="1:115" ht="12.75">
      <c r="A27" s="32">
        <v>23</v>
      </c>
      <c r="B27" s="31" t="s">
        <v>387</v>
      </c>
      <c r="C27" s="27">
        <v>38</v>
      </c>
      <c r="D27" s="27">
        <v>168</v>
      </c>
      <c r="E27" s="27">
        <v>68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>
        <v>68</v>
      </c>
      <c r="AP27" s="27">
        <v>68</v>
      </c>
      <c r="AQ27" s="27">
        <v>68</v>
      </c>
      <c r="AR27" s="27">
        <v>68</v>
      </c>
      <c r="AS27" s="46">
        <v>68</v>
      </c>
      <c r="AT27" s="46">
        <v>67.1</v>
      </c>
      <c r="AU27" s="46">
        <v>66.7</v>
      </c>
      <c r="AV27" s="27">
        <v>66.7</v>
      </c>
      <c r="AW27" s="27">
        <v>66.7</v>
      </c>
      <c r="AX27" s="27">
        <v>66.7</v>
      </c>
      <c r="AY27" s="27">
        <v>66.7</v>
      </c>
      <c r="AZ27" s="46">
        <v>65.2</v>
      </c>
      <c r="BA27" s="27">
        <v>65.2</v>
      </c>
      <c r="BB27" s="27">
        <v>65.2</v>
      </c>
      <c r="BC27" s="46">
        <v>65.2</v>
      </c>
      <c r="BD27" s="49"/>
      <c r="BE27" s="49"/>
      <c r="BF27" s="49"/>
      <c r="BG27" s="49"/>
      <c r="BH27" s="49"/>
      <c r="BI27" s="49"/>
      <c r="BJ27" s="49"/>
      <c r="BK27" s="49">
        <v>65.2</v>
      </c>
      <c r="BL27" s="49">
        <v>65.2</v>
      </c>
      <c r="BM27" s="49">
        <v>65.2</v>
      </c>
      <c r="BN27" s="49">
        <v>65.2</v>
      </c>
      <c r="BO27" s="49">
        <v>65.2</v>
      </c>
      <c r="BP27" s="27">
        <v>65.2</v>
      </c>
      <c r="BQ27" s="27">
        <v>65.2</v>
      </c>
      <c r="BR27" s="27">
        <v>65.2</v>
      </c>
      <c r="BS27" s="46">
        <v>62</v>
      </c>
      <c r="BT27" s="46">
        <v>61</v>
      </c>
      <c r="BU27" s="27">
        <v>58</v>
      </c>
      <c r="BV27" s="41">
        <f t="shared" si="4"/>
        <v>10</v>
      </c>
      <c r="BW27" s="26">
        <f t="shared" si="5"/>
        <v>7</v>
      </c>
      <c r="BX27" s="41">
        <f t="shared" si="6"/>
        <v>3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3">
        <f>BW27/BV27</f>
        <v>0.7</v>
      </c>
      <c r="CT27" s="29"/>
      <c r="CU27" s="28"/>
      <c r="CV27" s="29" t="s">
        <v>263</v>
      </c>
      <c r="CW27" s="29" t="s">
        <v>288</v>
      </c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30" t="s">
        <v>195</v>
      </c>
      <c r="DJ27" s="30" t="s">
        <v>264</v>
      </c>
      <c r="DK27" s="44" t="s">
        <v>265</v>
      </c>
    </row>
    <row r="28" spans="1:115" ht="12.75">
      <c r="A28" s="61">
        <v>24</v>
      </c>
      <c r="B28" s="31" t="s">
        <v>349</v>
      </c>
      <c r="C28" s="27"/>
      <c r="D28" s="27">
        <v>180</v>
      </c>
      <c r="E28" s="27">
        <v>76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>
        <v>76</v>
      </c>
      <c r="BL28" s="58">
        <v>76</v>
      </c>
      <c r="BM28" s="27">
        <v>76</v>
      </c>
      <c r="BN28" s="27">
        <v>76</v>
      </c>
      <c r="BO28" s="46">
        <v>74.5</v>
      </c>
      <c r="BP28" s="27">
        <v>74.5</v>
      </c>
      <c r="BQ28" s="27">
        <v>73.8</v>
      </c>
      <c r="BR28" s="27">
        <v>73.8</v>
      </c>
      <c r="BS28" s="27">
        <v>73.8</v>
      </c>
      <c r="BT28" s="27">
        <v>73.8</v>
      </c>
      <c r="BU28" s="27">
        <v>69</v>
      </c>
      <c r="BV28" s="41">
        <f t="shared" si="4"/>
        <v>7</v>
      </c>
      <c r="BW28" s="26">
        <f t="shared" si="5"/>
        <v>2.200000000000003</v>
      </c>
      <c r="BX28" s="41">
        <f t="shared" si="6"/>
        <v>4.799999999999997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3">
        <f>BW28/BV28</f>
        <v>0.31428571428571467</v>
      </c>
      <c r="CT28" s="29"/>
      <c r="CU28" s="28"/>
      <c r="CV28" s="29" t="s">
        <v>350</v>
      </c>
      <c r="CW28" s="29" t="s">
        <v>364</v>
      </c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30"/>
      <c r="DJ28" s="30"/>
      <c r="DK28" s="44"/>
    </row>
    <row r="29" spans="1:115" ht="12.75">
      <c r="A29" s="32">
        <v>25</v>
      </c>
      <c r="B29" s="31" t="s">
        <v>354</v>
      </c>
      <c r="C29" s="27">
        <v>26</v>
      </c>
      <c r="D29" s="27">
        <v>164</v>
      </c>
      <c r="E29" s="27">
        <v>74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27"/>
      <c r="BM29" s="27">
        <v>74</v>
      </c>
      <c r="BN29" s="27">
        <v>74</v>
      </c>
      <c r="BO29" s="27">
        <v>74</v>
      </c>
      <c r="BP29" s="46">
        <v>72</v>
      </c>
      <c r="BQ29" s="27">
        <v>72</v>
      </c>
      <c r="BR29" s="27">
        <v>72</v>
      </c>
      <c r="BS29" s="27">
        <v>72</v>
      </c>
      <c r="BT29" s="27">
        <v>72</v>
      </c>
      <c r="BU29" s="27">
        <v>67</v>
      </c>
      <c r="BV29" s="41">
        <f>E29-BU29</f>
        <v>7</v>
      </c>
      <c r="BW29" s="26">
        <f t="shared" si="5"/>
        <v>2</v>
      </c>
      <c r="BX29" s="41">
        <f t="shared" si="6"/>
        <v>5</v>
      </c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3">
        <f>BW29/BV29</f>
        <v>0.2857142857142857</v>
      </c>
      <c r="CT29" s="29"/>
      <c r="CU29" s="28"/>
      <c r="CV29" s="29" t="s">
        <v>356</v>
      </c>
      <c r="CW29" s="29" t="s">
        <v>356</v>
      </c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30" t="s">
        <v>357</v>
      </c>
      <c r="DJ29" s="30" t="s">
        <v>358</v>
      </c>
      <c r="DK29" s="44">
        <v>40716</v>
      </c>
    </row>
    <row r="30" spans="1:115" ht="12.75">
      <c r="A30" s="61">
        <v>26</v>
      </c>
      <c r="B30" s="31" t="s">
        <v>375</v>
      </c>
      <c r="C30" s="27">
        <v>24</v>
      </c>
      <c r="D30" s="27">
        <v>164</v>
      </c>
      <c r="E30" s="27">
        <v>60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27"/>
      <c r="BM30" s="27"/>
      <c r="BN30" s="27"/>
      <c r="BO30" s="27"/>
      <c r="BP30" s="27"/>
      <c r="BQ30" s="27">
        <v>60</v>
      </c>
      <c r="BR30" s="27">
        <v>60</v>
      </c>
      <c r="BS30" s="27">
        <v>60</v>
      </c>
      <c r="BT30" s="27">
        <v>60</v>
      </c>
      <c r="BU30" s="27">
        <v>50</v>
      </c>
      <c r="BV30" s="41">
        <f t="shared" si="4"/>
        <v>10</v>
      </c>
      <c r="BW30" s="26">
        <f t="shared" si="5"/>
        <v>0</v>
      </c>
      <c r="BX30" s="41">
        <f t="shared" si="6"/>
        <v>10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3">
        <f>BW30/BV30</f>
        <v>0</v>
      </c>
      <c r="CT30" s="29"/>
      <c r="CU30" s="28"/>
      <c r="CV30" s="29" t="s">
        <v>376</v>
      </c>
      <c r="CW30" s="29" t="s">
        <v>376</v>
      </c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30" t="s">
        <v>377</v>
      </c>
      <c r="DJ30" s="30" t="s">
        <v>378</v>
      </c>
      <c r="DK30" s="44">
        <v>40747</v>
      </c>
    </row>
    <row r="31" spans="1:115" ht="18.7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8"/>
    </row>
    <row r="32" spans="1:115" ht="12.75">
      <c r="A32" s="32">
        <v>27</v>
      </c>
      <c r="B32" s="31" t="s">
        <v>274</v>
      </c>
      <c r="C32" s="27">
        <v>25</v>
      </c>
      <c r="D32" s="27">
        <v>175</v>
      </c>
      <c r="E32" s="27">
        <v>65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27"/>
      <c r="AP32" s="27"/>
      <c r="AQ32" s="27"/>
      <c r="AR32" s="27"/>
      <c r="AS32" s="27"/>
      <c r="AT32" s="27"/>
      <c r="AU32" s="27"/>
      <c r="AV32" s="46">
        <v>65</v>
      </c>
      <c r="AW32" s="27">
        <v>65</v>
      </c>
      <c r="AX32" s="27">
        <v>65</v>
      </c>
      <c r="AY32" s="27">
        <v>65</v>
      </c>
      <c r="AZ32" s="27">
        <v>65</v>
      </c>
      <c r="BA32" s="27">
        <v>65</v>
      </c>
      <c r="BB32" s="27">
        <v>65</v>
      </c>
      <c r="BC32" s="27">
        <v>65</v>
      </c>
      <c r="BD32" s="49"/>
      <c r="BE32" s="49"/>
      <c r="BF32" s="49"/>
      <c r="BG32" s="49"/>
      <c r="BH32" s="49"/>
      <c r="BI32" s="49"/>
      <c r="BJ32" s="49"/>
      <c r="BK32" s="27">
        <v>65</v>
      </c>
      <c r="BL32" s="27">
        <v>65</v>
      </c>
      <c r="BM32" s="27">
        <v>65</v>
      </c>
      <c r="BN32" s="27">
        <v>65</v>
      </c>
      <c r="BO32" s="27">
        <v>65</v>
      </c>
      <c r="BP32" s="27">
        <v>65</v>
      </c>
      <c r="BQ32" s="27">
        <v>65</v>
      </c>
      <c r="BR32" s="27">
        <v>65</v>
      </c>
      <c r="BS32" s="27">
        <v>65</v>
      </c>
      <c r="BT32" s="27">
        <v>65</v>
      </c>
      <c r="BU32" s="27">
        <v>58</v>
      </c>
      <c r="BV32" s="41">
        <f>E32-BU32</f>
        <v>7</v>
      </c>
      <c r="BW32" s="26">
        <f>E32-BT32</f>
        <v>0</v>
      </c>
      <c r="BX32" s="41">
        <f>BT32-BU32</f>
        <v>7</v>
      </c>
      <c r="BY32" s="41">
        <f>H32-BX32</f>
        <v>-7</v>
      </c>
      <c r="BZ32" s="26">
        <f>H32-BW32</f>
        <v>0</v>
      </c>
      <c r="CA32" s="41">
        <f>BY32-BZ32</f>
        <v>-7</v>
      </c>
      <c r="CB32" s="41">
        <f>K32-CA32</f>
        <v>7</v>
      </c>
      <c r="CC32" s="26">
        <f>K32-BZ32</f>
        <v>0</v>
      </c>
      <c r="CD32" s="41">
        <f>CB32-CC32</f>
        <v>7</v>
      </c>
      <c r="CE32" s="41">
        <f>N32-CD32</f>
        <v>-7</v>
      </c>
      <c r="CF32" s="26">
        <f>N32-CC32</f>
        <v>0</v>
      </c>
      <c r="CG32" s="41">
        <f>CE32-CF32</f>
        <v>-7</v>
      </c>
      <c r="CH32" s="41">
        <f>Q32-CG32</f>
        <v>7</v>
      </c>
      <c r="CI32" s="26">
        <f>Q32-CF32</f>
        <v>0</v>
      </c>
      <c r="CJ32" s="41">
        <f>CH32-CI32</f>
        <v>7</v>
      </c>
      <c r="CK32" s="41">
        <f>T32-CJ32</f>
        <v>-7</v>
      </c>
      <c r="CL32" s="26">
        <f>T32-CI32</f>
        <v>0</v>
      </c>
      <c r="CM32" s="41">
        <f>CK32-CL32</f>
        <v>-7</v>
      </c>
      <c r="CN32" s="41">
        <f>W32-CM32</f>
        <v>7</v>
      </c>
      <c r="CO32" s="26">
        <f>W32-CL32</f>
        <v>0</v>
      </c>
      <c r="CP32" s="41">
        <f>CN32-CO32</f>
        <v>7</v>
      </c>
      <c r="CQ32" s="41">
        <f>Z32-CP32</f>
        <v>-7</v>
      </c>
      <c r="CR32" s="26">
        <f>Z32-CO32</f>
        <v>0</v>
      </c>
      <c r="CS32" s="43">
        <f>BW32/BV32</f>
        <v>0</v>
      </c>
      <c r="CT32" s="29"/>
      <c r="CU32" s="28"/>
      <c r="CV32" s="29" t="s">
        <v>275</v>
      </c>
      <c r="CW32" s="29" t="s">
        <v>275</v>
      </c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30"/>
      <c r="DJ32" s="30"/>
      <c r="DK32" s="44">
        <v>40593</v>
      </c>
    </row>
    <row r="33" spans="1:115" ht="12.75">
      <c r="A33" s="32">
        <v>28</v>
      </c>
      <c r="B33" s="31" t="s">
        <v>84</v>
      </c>
      <c r="C33" s="27">
        <v>23</v>
      </c>
      <c r="D33" s="27">
        <v>164</v>
      </c>
      <c r="E33" s="27">
        <v>57</v>
      </c>
      <c r="F33" s="18"/>
      <c r="G33" s="18"/>
      <c r="H33" s="18"/>
      <c r="I33" s="18"/>
      <c r="J33" s="18"/>
      <c r="K33" s="18"/>
      <c r="L33" s="18"/>
      <c r="M33" s="18">
        <v>57</v>
      </c>
      <c r="N33" s="18">
        <v>57</v>
      </c>
      <c r="O33" s="18">
        <v>57</v>
      </c>
      <c r="P33" s="18">
        <v>56</v>
      </c>
      <c r="Q33" s="18">
        <v>55</v>
      </c>
      <c r="R33" s="18">
        <v>54</v>
      </c>
      <c r="S33" s="18">
        <v>55</v>
      </c>
      <c r="T33" s="18">
        <v>55</v>
      </c>
      <c r="U33" s="18">
        <v>55</v>
      </c>
      <c r="V33" s="18">
        <v>55</v>
      </c>
      <c r="W33" s="18">
        <v>55</v>
      </c>
      <c r="X33" s="18">
        <v>53</v>
      </c>
      <c r="Y33" s="18">
        <v>53</v>
      </c>
      <c r="Z33" s="18">
        <v>53</v>
      </c>
      <c r="AA33" s="18">
        <f>X33+1</f>
        <v>54</v>
      </c>
      <c r="AB33" s="18">
        <v>54</v>
      </c>
      <c r="AC33" s="18">
        <v>55</v>
      </c>
      <c r="AD33" s="18">
        <f>AC33+1</f>
        <v>56</v>
      </c>
      <c r="AE33" s="18">
        <f>AD33+1</f>
        <v>57</v>
      </c>
      <c r="AF33" s="18"/>
      <c r="AG33" s="18"/>
      <c r="AH33" s="18"/>
      <c r="AI33" s="18"/>
      <c r="AJ33" s="18"/>
      <c r="AK33" s="18"/>
      <c r="AL33" s="18"/>
      <c r="AM33" s="18"/>
      <c r="AN33" s="18"/>
      <c r="AO33" s="27">
        <v>57</v>
      </c>
      <c r="AP33" s="27">
        <v>57</v>
      </c>
      <c r="AQ33" s="27">
        <v>57</v>
      </c>
      <c r="AR33" s="27">
        <v>57</v>
      </c>
      <c r="AS33" s="27">
        <v>57</v>
      </c>
      <c r="AT33" s="27">
        <v>57</v>
      </c>
      <c r="AU33" s="27">
        <v>57</v>
      </c>
      <c r="AV33" s="27">
        <v>57</v>
      </c>
      <c r="AW33" s="27">
        <v>57</v>
      </c>
      <c r="AX33" s="27">
        <v>57</v>
      </c>
      <c r="AY33" s="27">
        <v>57</v>
      </c>
      <c r="AZ33" s="27">
        <v>57</v>
      </c>
      <c r="BA33" s="27">
        <v>57</v>
      </c>
      <c r="BB33" s="27">
        <v>57</v>
      </c>
      <c r="BC33" s="27">
        <v>57</v>
      </c>
      <c r="BD33" s="27"/>
      <c r="BE33" s="27"/>
      <c r="BF33" s="27"/>
      <c r="BG33" s="27"/>
      <c r="BH33" s="27"/>
      <c r="BI33" s="27"/>
      <c r="BJ33" s="27"/>
      <c r="BK33" s="27">
        <v>57</v>
      </c>
      <c r="BL33" s="27">
        <v>57</v>
      </c>
      <c r="BM33" s="27">
        <v>57</v>
      </c>
      <c r="BN33" s="27">
        <v>57</v>
      </c>
      <c r="BO33" s="27">
        <v>57</v>
      </c>
      <c r="BP33" s="27">
        <v>57</v>
      </c>
      <c r="BQ33" s="27">
        <v>57</v>
      </c>
      <c r="BR33" s="27">
        <v>57</v>
      </c>
      <c r="BS33" s="27">
        <v>57</v>
      </c>
      <c r="BT33" s="27">
        <v>57</v>
      </c>
      <c r="BU33" s="27">
        <v>50</v>
      </c>
      <c r="BV33" s="41">
        <f aca="true" t="shared" si="9" ref="BV33:BV38">E33-BU33</f>
        <v>7</v>
      </c>
      <c r="BW33" s="26">
        <f aca="true" t="shared" si="10" ref="BW33:BW38">E33-BT33</f>
        <v>0</v>
      </c>
      <c r="BX33" s="41">
        <f aca="true" t="shared" si="11" ref="BX33:BX38">BT33-BU33</f>
        <v>7</v>
      </c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3">
        <f aca="true" t="shared" si="12" ref="CS33:CS38">BW33/BV33</f>
        <v>0</v>
      </c>
      <c r="CT33" s="29"/>
      <c r="CU33" s="28"/>
      <c r="CV33" s="29" t="s">
        <v>85</v>
      </c>
      <c r="CW33" s="29" t="s">
        <v>183</v>
      </c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30" t="s">
        <v>86</v>
      </c>
      <c r="DJ33" s="30" t="s">
        <v>87</v>
      </c>
      <c r="DK33" s="44">
        <v>40311</v>
      </c>
    </row>
    <row r="34" spans="1:115" ht="12.75">
      <c r="A34" s="32">
        <v>29</v>
      </c>
      <c r="B34" s="31" t="s">
        <v>304</v>
      </c>
      <c r="C34" s="27">
        <v>28</v>
      </c>
      <c r="D34" s="27">
        <v>165</v>
      </c>
      <c r="E34" s="27">
        <v>73</v>
      </c>
      <c r="F34" s="18">
        <v>71</v>
      </c>
      <c r="G34" s="18">
        <v>70</v>
      </c>
      <c r="H34" s="18">
        <v>71</v>
      </c>
      <c r="I34" s="18">
        <v>70.5</v>
      </c>
      <c r="J34" s="18">
        <v>70.5</v>
      </c>
      <c r="K34" s="18">
        <v>70</v>
      </c>
      <c r="L34" s="18">
        <v>71</v>
      </c>
      <c r="M34" s="18">
        <v>71</v>
      </c>
      <c r="N34" s="18">
        <v>71</v>
      </c>
      <c r="O34" s="18">
        <v>72</v>
      </c>
      <c r="P34" s="18">
        <v>68.6</v>
      </c>
      <c r="Q34" s="18">
        <v>67.9</v>
      </c>
      <c r="R34" s="18">
        <v>66.4</v>
      </c>
      <c r="S34" s="18">
        <v>67</v>
      </c>
      <c r="T34" s="18">
        <v>65.1</v>
      </c>
      <c r="U34" s="18">
        <v>66.5</v>
      </c>
      <c r="V34" s="18">
        <v>67.8</v>
      </c>
      <c r="W34" s="18">
        <v>68</v>
      </c>
      <c r="X34" s="18">
        <v>68</v>
      </c>
      <c r="Y34" s="18">
        <v>67.5</v>
      </c>
      <c r="Z34" s="18">
        <v>68</v>
      </c>
      <c r="AA34" s="18">
        <v>68</v>
      </c>
      <c r="AB34" s="18">
        <v>67.7</v>
      </c>
      <c r="AC34" s="18">
        <v>67.7</v>
      </c>
      <c r="AD34" s="18">
        <v>66</v>
      </c>
      <c r="AE34" s="18">
        <v>63.7</v>
      </c>
      <c r="AF34" s="18">
        <v>64.7</v>
      </c>
      <c r="AG34" s="18">
        <v>63.2</v>
      </c>
      <c r="AH34" s="18">
        <v>62.1</v>
      </c>
      <c r="AI34" s="18">
        <v>62.6</v>
      </c>
      <c r="AJ34" s="18">
        <v>64</v>
      </c>
      <c r="AK34" s="18">
        <v>63.5</v>
      </c>
      <c r="AL34" s="18"/>
      <c r="AM34" s="18"/>
      <c r="AN34" s="18"/>
      <c r="AO34" s="27">
        <v>63.5</v>
      </c>
      <c r="AP34" s="27">
        <v>66.5</v>
      </c>
      <c r="AQ34" s="27">
        <v>68.5</v>
      </c>
      <c r="AR34" s="27">
        <v>68.5</v>
      </c>
      <c r="AS34" s="27">
        <v>68.5</v>
      </c>
      <c r="AT34" s="27">
        <v>68.5</v>
      </c>
      <c r="AU34" s="27">
        <v>68.5</v>
      </c>
      <c r="AV34" s="46">
        <v>67.7</v>
      </c>
      <c r="AW34" s="46">
        <v>65.8</v>
      </c>
      <c r="AX34" s="46">
        <v>67.7</v>
      </c>
      <c r="AY34" s="46">
        <v>68</v>
      </c>
      <c r="AZ34" s="46">
        <v>67.5</v>
      </c>
      <c r="BA34" s="46">
        <v>68</v>
      </c>
      <c r="BB34" s="46">
        <v>65.2</v>
      </c>
      <c r="BC34" s="46">
        <v>64.3</v>
      </c>
      <c r="BD34" s="49"/>
      <c r="BE34" s="49">
        <v>65</v>
      </c>
      <c r="BF34" s="49"/>
      <c r="BG34" s="49"/>
      <c r="BH34" s="49"/>
      <c r="BI34" s="49"/>
      <c r="BJ34" s="49"/>
      <c r="BK34" s="49">
        <v>64.3</v>
      </c>
      <c r="BL34" s="49">
        <v>64.3</v>
      </c>
      <c r="BM34" s="49">
        <v>64.3</v>
      </c>
      <c r="BN34" s="49">
        <v>64.3</v>
      </c>
      <c r="BO34" s="49">
        <v>64.3</v>
      </c>
      <c r="BP34" s="27">
        <v>64.3</v>
      </c>
      <c r="BQ34" s="27">
        <v>64.3</v>
      </c>
      <c r="BR34" s="27">
        <v>64.3</v>
      </c>
      <c r="BS34" s="27">
        <v>64.3</v>
      </c>
      <c r="BT34" s="27">
        <v>64.3</v>
      </c>
      <c r="BU34" s="27">
        <v>58</v>
      </c>
      <c r="BV34" s="41">
        <f t="shared" si="9"/>
        <v>15</v>
      </c>
      <c r="BW34" s="26">
        <f t="shared" si="10"/>
        <v>8.700000000000003</v>
      </c>
      <c r="BX34" s="41">
        <f t="shared" si="11"/>
        <v>6.299999999999997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3">
        <f t="shared" si="12"/>
        <v>0.5800000000000002</v>
      </c>
      <c r="CT34" s="29">
        <f>E34</f>
        <v>73</v>
      </c>
      <c r="CU34" s="28">
        <f>AK34-AJ34</f>
        <v>-0.5</v>
      </c>
      <c r="CV34" s="29" t="s">
        <v>68</v>
      </c>
      <c r="CW34" s="29" t="s">
        <v>162</v>
      </c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 t="s">
        <v>69</v>
      </c>
      <c r="DI34" s="30" t="s">
        <v>70</v>
      </c>
      <c r="DJ34" s="30" t="s">
        <v>71</v>
      </c>
      <c r="DK34" s="44" t="s">
        <v>53</v>
      </c>
    </row>
    <row r="35" spans="1:115" ht="12.75">
      <c r="A35" s="32">
        <v>30</v>
      </c>
      <c r="B35" s="31" t="s">
        <v>192</v>
      </c>
      <c r="C35" s="27">
        <v>27</v>
      </c>
      <c r="D35" s="27">
        <v>170</v>
      </c>
      <c r="E35" s="27">
        <v>59.7</v>
      </c>
      <c r="F35" s="18">
        <v>59.7</v>
      </c>
      <c r="G35" s="18">
        <v>59.7</v>
      </c>
      <c r="H35" s="18">
        <v>59.7</v>
      </c>
      <c r="I35" s="18">
        <v>59.7</v>
      </c>
      <c r="J35" s="18">
        <v>59.7</v>
      </c>
      <c r="K35" s="18">
        <v>58.4</v>
      </c>
      <c r="L35" s="18">
        <v>58.4</v>
      </c>
      <c r="M35" s="18">
        <v>57.8</v>
      </c>
      <c r="N35" s="18">
        <v>57</v>
      </c>
      <c r="O35" s="18">
        <v>56.9</v>
      </c>
      <c r="P35" s="18">
        <v>56.9</v>
      </c>
      <c r="Q35" s="18">
        <v>56.8</v>
      </c>
      <c r="R35" s="18">
        <v>56.8</v>
      </c>
      <c r="S35" s="18">
        <v>56.8</v>
      </c>
      <c r="T35" s="18">
        <v>56.8</v>
      </c>
      <c r="U35" s="18">
        <v>56.1</v>
      </c>
      <c r="V35" s="18">
        <v>56.1</v>
      </c>
      <c r="W35" s="18">
        <v>55.8</v>
      </c>
      <c r="X35" s="18">
        <v>55.8</v>
      </c>
      <c r="Y35" s="18">
        <v>55.8</v>
      </c>
      <c r="Z35" s="18">
        <v>55.8</v>
      </c>
      <c r="AA35" s="18">
        <v>56.2</v>
      </c>
      <c r="AB35" s="18">
        <v>56.2</v>
      </c>
      <c r="AC35" s="18">
        <v>56.2</v>
      </c>
      <c r="AD35" s="18">
        <v>54.9</v>
      </c>
      <c r="AE35" s="18">
        <v>54.9</v>
      </c>
      <c r="AF35" s="18">
        <v>54.8</v>
      </c>
      <c r="AG35" s="18"/>
      <c r="AH35" s="18"/>
      <c r="AI35" s="18"/>
      <c r="AJ35" s="18"/>
      <c r="AK35" s="18"/>
      <c r="AL35" s="18"/>
      <c r="AM35" s="18"/>
      <c r="AN35" s="18"/>
      <c r="AO35" s="27">
        <v>54.8</v>
      </c>
      <c r="AP35" s="27">
        <v>54.8</v>
      </c>
      <c r="AQ35" s="27">
        <v>54.8</v>
      </c>
      <c r="AR35" s="46">
        <v>56.9</v>
      </c>
      <c r="AS35" s="27">
        <v>56.9</v>
      </c>
      <c r="AT35" s="27">
        <v>56.9</v>
      </c>
      <c r="AU35" s="27">
        <v>56.9</v>
      </c>
      <c r="AV35" s="46">
        <v>59</v>
      </c>
      <c r="AW35" s="27">
        <v>59</v>
      </c>
      <c r="AX35" s="27">
        <v>59</v>
      </c>
      <c r="AY35" s="27">
        <v>59</v>
      </c>
      <c r="AZ35" s="27">
        <v>59</v>
      </c>
      <c r="BA35" s="27">
        <v>59</v>
      </c>
      <c r="BB35" s="27">
        <v>59</v>
      </c>
      <c r="BC35" s="27">
        <v>59</v>
      </c>
      <c r="BD35" s="27"/>
      <c r="BE35" s="46">
        <v>56.9</v>
      </c>
      <c r="BF35" s="49"/>
      <c r="BG35" s="49"/>
      <c r="BH35" s="49"/>
      <c r="BI35" s="49"/>
      <c r="BJ35" s="49"/>
      <c r="BK35" s="27">
        <v>59</v>
      </c>
      <c r="BL35" s="27">
        <v>59</v>
      </c>
      <c r="BM35" s="27">
        <v>59</v>
      </c>
      <c r="BN35" s="27">
        <v>59</v>
      </c>
      <c r="BO35" s="46">
        <v>55.8</v>
      </c>
      <c r="BP35" s="27">
        <v>55.8</v>
      </c>
      <c r="BQ35" s="27">
        <v>55.8</v>
      </c>
      <c r="BR35" s="27">
        <v>55.8</v>
      </c>
      <c r="BS35" s="27">
        <v>55.8</v>
      </c>
      <c r="BT35" s="27">
        <v>55.8</v>
      </c>
      <c r="BU35" s="27">
        <v>53</v>
      </c>
      <c r="BV35" s="41">
        <f t="shared" si="9"/>
        <v>6.700000000000003</v>
      </c>
      <c r="BW35" s="26">
        <f t="shared" si="10"/>
        <v>3.9000000000000057</v>
      </c>
      <c r="BX35" s="41">
        <f t="shared" si="11"/>
        <v>2.799999999999997</v>
      </c>
      <c r="BY35" s="41">
        <f>H35-BX35</f>
        <v>56.900000000000006</v>
      </c>
      <c r="BZ35" s="26">
        <f>H35-BW35</f>
        <v>55.8</v>
      </c>
      <c r="CA35" s="41">
        <f>BY35-BZ35</f>
        <v>1.1000000000000085</v>
      </c>
      <c r="CB35" s="41">
        <f>K35-CA35</f>
        <v>57.29999999999999</v>
      </c>
      <c r="CC35" s="26">
        <f>K35-BZ35</f>
        <v>2.6000000000000014</v>
      </c>
      <c r="CD35" s="41">
        <f>CB35-CC35</f>
        <v>54.69999999999999</v>
      </c>
      <c r="CE35" s="41">
        <f>N35-CD35</f>
        <v>2.3000000000000114</v>
      </c>
      <c r="CF35" s="26">
        <f>N35-CC35</f>
        <v>54.4</v>
      </c>
      <c r="CG35" s="41">
        <f>CE35-CF35</f>
        <v>-52.09999999999999</v>
      </c>
      <c r="CH35" s="41">
        <f>Q35-CG35</f>
        <v>108.89999999999998</v>
      </c>
      <c r="CI35" s="26">
        <f>Q35-CF35</f>
        <v>2.3999999999999986</v>
      </c>
      <c r="CJ35" s="41">
        <f>CH35-CI35</f>
        <v>106.49999999999997</v>
      </c>
      <c r="CK35" s="41">
        <f>T35-CJ35</f>
        <v>-49.699999999999974</v>
      </c>
      <c r="CL35" s="26">
        <f>T35-CI35</f>
        <v>54.4</v>
      </c>
      <c r="CM35" s="41">
        <f>CK35-CL35</f>
        <v>-104.09999999999997</v>
      </c>
      <c r="CN35" s="41">
        <f>W35-CM35</f>
        <v>159.89999999999998</v>
      </c>
      <c r="CO35" s="26">
        <f>W35-CL35</f>
        <v>1.3999999999999986</v>
      </c>
      <c r="CP35" s="41">
        <f>CN35-CO35</f>
        <v>158.49999999999997</v>
      </c>
      <c r="CQ35" s="41">
        <f>Z35-CP35</f>
        <v>-102.69999999999997</v>
      </c>
      <c r="CR35" s="26">
        <f>Z35-CO35</f>
        <v>54.4</v>
      </c>
      <c r="CS35" s="43">
        <f t="shared" si="12"/>
        <v>0.5820895522388065</v>
      </c>
      <c r="CT35" s="29"/>
      <c r="CU35" s="28"/>
      <c r="CV35" s="29" t="s">
        <v>94</v>
      </c>
      <c r="CW35" s="29" t="s">
        <v>311</v>
      </c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30" t="s">
        <v>95</v>
      </c>
      <c r="DJ35" s="30" t="s">
        <v>96</v>
      </c>
      <c r="DK35" s="44">
        <v>40296</v>
      </c>
    </row>
    <row r="36" spans="1:115" ht="12.75">
      <c r="A36" s="32">
        <v>31</v>
      </c>
      <c r="B36" s="31" t="s">
        <v>72</v>
      </c>
      <c r="C36" s="27">
        <v>29</v>
      </c>
      <c r="D36" s="27">
        <v>165</v>
      </c>
      <c r="E36" s="27">
        <v>70.1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>
        <v>70.1</v>
      </c>
      <c r="Q36" s="18">
        <v>69</v>
      </c>
      <c r="R36" s="18">
        <v>69</v>
      </c>
      <c r="S36" s="18">
        <v>68.2</v>
      </c>
      <c r="T36" s="18">
        <v>66.95</v>
      </c>
      <c r="U36" s="18">
        <v>67.5</v>
      </c>
      <c r="V36" s="18">
        <v>66.6</v>
      </c>
      <c r="W36" s="18">
        <v>67</v>
      </c>
      <c r="X36" s="18">
        <v>66.6</v>
      </c>
      <c r="Y36" s="18">
        <v>66.6</v>
      </c>
      <c r="Z36" s="18">
        <v>66.6</v>
      </c>
      <c r="AA36" s="18">
        <v>66.7</v>
      </c>
      <c r="AB36" s="18">
        <v>67</v>
      </c>
      <c r="AC36" s="18">
        <v>67</v>
      </c>
      <c r="AD36" s="18">
        <v>67.5</v>
      </c>
      <c r="AE36" s="18">
        <v>65.9</v>
      </c>
      <c r="AF36" s="18"/>
      <c r="AG36" s="18"/>
      <c r="AH36" s="18"/>
      <c r="AI36" s="18"/>
      <c r="AJ36" s="18"/>
      <c r="AK36" s="18"/>
      <c r="AL36" s="18"/>
      <c r="AM36" s="18"/>
      <c r="AN36" s="18"/>
      <c r="AO36" s="27">
        <v>65.9</v>
      </c>
      <c r="AP36" s="27">
        <v>65.9</v>
      </c>
      <c r="AQ36" s="27">
        <v>65.9</v>
      </c>
      <c r="AR36" s="27">
        <v>65.9</v>
      </c>
      <c r="AS36" s="27">
        <v>65.9</v>
      </c>
      <c r="AT36" s="27">
        <v>65.9</v>
      </c>
      <c r="AU36" s="27">
        <v>65.9</v>
      </c>
      <c r="AV36" s="27">
        <v>65.9</v>
      </c>
      <c r="AW36" s="27">
        <v>65.9</v>
      </c>
      <c r="AX36" s="27">
        <v>65.9</v>
      </c>
      <c r="AY36" s="27">
        <v>65.9</v>
      </c>
      <c r="AZ36" s="27">
        <v>65.9</v>
      </c>
      <c r="BA36" s="27">
        <v>65.9</v>
      </c>
      <c r="BB36" s="27">
        <v>65.9</v>
      </c>
      <c r="BC36" s="27">
        <v>65.9</v>
      </c>
      <c r="BD36" s="27"/>
      <c r="BE36" s="27"/>
      <c r="BF36" s="27"/>
      <c r="BG36" s="27"/>
      <c r="BH36" s="27"/>
      <c r="BI36" s="27"/>
      <c r="BJ36" s="27"/>
      <c r="BK36" s="27">
        <v>65.9</v>
      </c>
      <c r="BL36" s="27">
        <v>65.9</v>
      </c>
      <c r="BM36" s="27">
        <v>65.9</v>
      </c>
      <c r="BN36" s="27">
        <v>65.9</v>
      </c>
      <c r="BO36" s="27">
        <v>65.9</v>
      </c>
      <c r="BP36" s="27">
        <v>65.9</v>
      </c>
      <c r="BQ36" s="27">
        <v>65.9</v>
      </c>
      <c r="BR36" s="27">
        <v>65.9</v>
      </c>
      <c r="BS36" s="27">
        <v>65.9</v>
      </c>
      <c r="BT36" s="27">
        <v>65.9</v>
      </c>
      <c r="BU36" s="27">
        <v>60</v>
      </c>
      <c r="BV36" s="41">
        <f t="shared" si="9"/>
        <v>10.099999999999994</v>
      </c>
      <c r="BW36" s="26">
        <f t="shared" si="10"/>
        <v>4.199999999999989</v>
      </c>
      <c r="BX36" s="41">
        <f t="shared" si="11"/>
        <v>5.900000000000006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3">
        <f t="shared" si="12"/>
        <v>0.41584158415841493</v>
      </c>
      <c r="CT36" s="29"/>
      <c r="CU36" s="28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30"/>
      <c r="DJ36" s="30"/>
      <c r="DK36" s="44">
        <v>40343</v>
      </c>
    </row>
    <row r="37" spans="1:115" ht="12.75">
      <c r="A37" s="32">
        <v>32</v>
      </c>
      <c r="B37" s="31" t="s">
        <v>371</v>
      </c>
      <c r="C37" s="27">
        <v>21</v>
      </c>
      <c r="D37" s="27">
        <v>165</v>
      </c>
      <c r="E37" s="27">
        <v>58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>
        <v>58</v>
      </c>
      <c r="AO37" s="27">
        <v>58</v>
      </c>
      <c r="AP37" s="27">
        <v>56.8</v>
      </c>
      <c r="AQ37" s="27">
        <v>56.8</v>
      </c>
      <c r="AR37" s="27">
        <v>56.8</v>
      </c>
      <c r="AS37" s="46">
        <v>58.4</v>
      </c>
      <c r="AT37" s="27">
        <v>58.4</v>
      </c>
      <c r="AU37" s="27">
        <v>58.4</v>
      </c>
      <c r="AV37" s="27">
        <v>58.4</v>
      </c>
      <c r="AW37" s="46">
        <v>57.8</v>
      </c>
      <c r="AX37" s="46">
        <v>57.4</v>
      </c>
      <c r="AY37" s="27">
        <v>57.4</v>
      </c>
      <c r="AZ37" s="46">
        <v>57.9</v>
      </c>
      <c r="BA37" s="46">
        <v>57.6</v>
      </c>
      <c r="BB37" s="27">
        <v>57.6</v>
      </c>
      <c r="BC37" s="27">
        <v>57.6</v>
      </c>
      <c r="BD37" s="27"/>
      <c r="BE37" s="27">
        <v>60</v>
      </c>
      <c r="BF37" s="46">
        <v>58.6</v>
      </c>
      <c r="BG37" s="46">
        <v>58.4</v>
      </c>
      <c r="BH37" s="49"/>
      <c r="BI37" s="54">
        <v>58.6</v>
      </c>
      <c r="BJ37" s="49"/>
      <c r="BK37" s="54">
        <v>59.6</v>
      </c>
      <c r="BL37" s="49">
        <v>59.6</v>
      </c>
      <c r="BM37" s="49">
        <v>59.6</v>
      </c>
      <c r="BN37" s="49">
        <v>59.6</v>
      </c>
      <c r="BO37" s="49">
        <v>59.6</v>
      </c>
      <c r="BP37" s="46">
        <v>57.8</v>
      </c>
      <c r="BQ37" s="27">
        <v>57.8</v>
      </c>
      <c r="BR37" s="27">
        <v>57.8</v>
      </c>
      <c r="BS37" s="27">
        <v>57.8</v>
      </c>
      <c r="BT37" s="27">
        <v>57.8</v>
      </c>
      <c r="BU37" s="27">
        <v>52</v>
      </c>
      <c r="BV37" s="41">
        <f t="shared" si="9"/>
        <v>6</v>
      </c>
      <c r="BW37" s="26">
        <f t="shared" si="10"/>
        <v>0.20000000000000284</v>
      </c>
      <c r="BX37" s="41">
        <f t="shared" si="11"/>
        <v>5.799999999999997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3">
        <f t="shared" si="12"/>
        <v>0.033333333333333805</v>
      </c>
      <c r="CT37" s="29"/>
      <c r="CU37" s="28"/>
      <c r="CV37" s="29" t="s">
        <v>242</v>
      </c>
      <c r="CW37" s="29" t="s">
        <v>289</v>
      </c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30" t="s">
        <v>243</v>
      </c>
      <c r="DJ37" s="30" t="s">
        <v>294</v>
      </c>
      <c r="DK37" s="44" t="s">
        <v>244</v>
      </c>
    </row>
    <row r="38" spans="1:115" ht="12.75">
      <c r="A38" s="32">
        <v>33</v>
      </c>
      <c r="B38" s="31" t="s">
        <v>373</v>
      </c>
      <c r="C38" s="27">
        <v>44</v>
      </c>
      <c r="D38" s="27">
        <v>172</v>
      </c>
      <c r="E38" s="27">
        <v>72.6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49"/>
      <c r="BE38" s="49"/>
      <c r="BF38" s="49"/>
      <c r="BG38" s="49"/>
      <c r="BH38" s="49"/>
      <c r="BI38" s="49"/>
      <c r="BJ38" s="49"/>
      <c r="BK38" s="49">
        <v>72.6</v>
      </c>
      <c r="BL38" s="46">
        <v>70.8</v>
      </c>
      <c r="BM38" s="54">
        <v>71.3</v>
      </c>
      <c r="BN38" s="46">
        <v>71</v>
      </c>
      <c r="BO38" s="27">
        <v>71</v>
      </c>
      <c r="BP38" s="27">
        <v>71</v>
      </c>
      <c r="BQ38" s="54">
        <v>71.1</v>
      </c>
      <c r="BR38" s="46">
        <v>70.6</v>
      </c>
      <c r="BS38" s="46">
        <v>69.8</v>
      </c>
      <c r="BT38" s="46">
        <v>69</v>
      </c>
      <c r="BU38" s="27">
        <v>67</v>
      </c>
      <c r="BV38" s="41">
        <f t="shared" si="9"/>
        <v>5.599999999999994</v>
      </c>
      <c r="BW38" s="26">
        <f t="shared" si="10"/>
        <v>3.5999999999999943</v>
      </c>
      <c r="BX38" s="41">
        <f t="shared" si="11"/>
        <v>2</v>
      </c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3">
        <f t="shared" si="12"/>
        <v>0.6428571428571425</v>
      </c>
      <c r="CT38" s="29"/>
      <c r="CU38" s="28">
        <f>AK38-AJ38</f>
        <v>0</v>
      </c>
      <c r="CV38" s="29" t="s">
        <v>359</v>
      </c>
      <c r="CW38" s="29" t="s">
        <v>379</v>
      </c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30" t="s">
        <v>352</v>
      </c>
      <c r="DJ38" s="30" t="s">
        <v>351</v>
      </c>
      <c r="DK38" s="44"/>
    </row>
    <row r="39" spans="1:115" ht="18.75">
      <c r="A39" s="66" t="s">
        <v>254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8"/>
    </row>
    <row r="40" spans="1:115" ht="12.75">
      <c r="A40" s="32">
        <v>34</v>
      </c>
      <c r="B40" s="31" t="s">
        <v>61</v>
      </c>
      <c r="C40" s="27">
        <v>29</v>
      </c>
      <c r="D40" s="27">
        <v>172</v>
      </c>
      <c r="E40" s="27">
        <v>59</v>
      </c>
      <c r="F40" s="18">
        <v>59</v>
      </c>
      <c r="G40" s="18">
        <v>59</v>
      </c>
      <c r="H40" s="18">
        <v>59</v>
      </c>
      <c r="I40" s="18">
        <v>59</v>
      </c>
      <c r="J40" s="18">
        <v>59</v>
      </c>
      <c r="K40" s="18">
        <v>59</v>
      </c>
      <c r="L40" s="18">
        <v>56</v>
      </c>
      <c r="M40" s="18">
        <v>56.5</v>
      </c>
      <c r="N40" s="18">
        <v>56</v>
      </c>
      <c r="O40" s="18">
        <v>54</v>
      </c>
      <c r="P40" s="18"/>
      <c r="Q40" s="18">
        <v>55</v>
      </c>
      <c r="R40" s="18">
        <v>55</v>
      </c>
      <c r="S40" s="18">
        <v>55</v>
      </c>
      <c r="T40" s="18">
        <v>53.8</v>
      </c>
      <c r="U40" s="18">
        <v>53.8</v>
      </c>
      <c r="V40" s="18">
        <v>53.8</v>
      </c>
      <c r="W40" s="18">
        <v>53.8</v>
      </c>
      <c r="X40" s="18">
        <v>53.8</v>
      </c>
      <c r="Y40" s="18">
        <v>53.8</v>
      </c>
      <c r="Z40" s="18">
        <v>53.8</v>
      </c>
      <c r="AA40" s="18">
        <f>U40+1</f>
        <v>54.8</v>
      </c>
      <c r="AB40" s="18">
        <v>54.8</v>
      </c>
      <c r="AC40" s="18">
        <v>55.8</v>
      </c>
      <c r="AD40" s="18">
        <f>AC40+1</f>
        <v>56.8</v>
      </c>
      <c r="AE40" s="18">
        <f>AD40+1</f>
        <v>57.8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27">
        <v>57.8</v>
      </c>
      <c r="AP40" s="27">
        <v>57.8</v>
      </c>
      <c r="AQ40" s="27">
        <v>57.8</v>
      </c>
      <c r="AR40" s="46">
        <v>56</v>
      </c>
      <c r="AS40" s="27">
        <v>56</v>
      </c>
      <c r="AT40" s="27">
        <v>56</v>
      </c>
      <c r="AU40" s="27">
        <v>56</v>
      </c>
      <c r="AV40" s="27">
        <v>56</v>
      </c>
      <c r="AW40" s="27">
        <v>56</v>
      </c>
      <c r="AX40" s="27">
        <v>56</v>
      </c>
      <c r="AY40" s="27">
        <v>56</v>
      </c>
      <c r="AZ40" s="27">
        <v>56</v>
      </c>
      <c r="BA40" s="27">
        <v>56</v>
      </c>
      <c r="BB40" s="27">
        <v>56</v>
      </c>
      <c r="BC40" s="27">
        <v>56</v>
      </c>
      <c r="BD40" s="27"/>
      <c r="BE40" s="27"/>
      <c r="BF40" s="27"/>
      <c r="BG40" s="27"/>
      <c r="BH40" s="27"/>
      <c r="BI40" s="27"/>
      <c r="BJ40" s="27"/>
      <c r="BK40" s="27">
        <v>56</v>
      </c>
      <c r="BL40" s="27">
        <v>56</v>
      </c>
      <c r="BM40" s="27">
        <v>56</v>
      </c>
      <c r="BN40" s="27">
        <v>56</v>
      </c>
      <c r="BO40" s="27">
        <v>56</v>
      </c>
      <c r="BP40" s="27">
        <v>56</v>
      </c>
      <c r="BQ40" s="27">
        <v>56</v>
      </c>
      <c r="BR40" s="27">
        <v>56</v>
      </c>
      <c r="BS40" s="27">
        <v>56</v>
      </c>
      <c r="BT40" s="27">
        <v>56</v>
      </c>
      <c r="BU40" s="27">
        <v>51</v>
      </c>
      <c r="BV40" s="41">
        <f aca="true" t="shared" si="13" ref="BV40:BV53">E40-BU40</f>
        <v>8</v>
      </c>
      <c r="BW40" s="26">
        <f>E40-BT40</f>
        <v>3</v>
      </c>
      <c r="BX40" s="41">
        <f>BT40-BU40</f>
        <v>5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3">
        <f>BW40/BV40</f>
        <v>0.375</v>
      </c>
      <c r="CT40" s="29"/>
      <c r="CU40" s="28"/>
      <c r="CV40" s="29" t="s">
        <v>60</v>
      </c>
      <c r="CW40" s="29" t="s">
        <v>165</v>
      </c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30" t="s">
        <v>62</v>
      </c>
      <c r="DJ40" s="30" t="s">
        <v>63</v>
      </c>
      <c r="DK40" s="44">
        <v>40302</v>
      </c>
    </row>
    <row r="41" spans="1:115" ht="12.75">
      <c r="A41" s="45">
        <v>35</v>
      </c>
      <c r="B41" s="31" t="s">
        <v>319</v>
      </c>
      <c r="C41" s="27">
        <v>31</v>
      </c>
      <c r="D41" s="27">
        <v>164</v>
      </c>
      <c r="E41" s="27">
        <v>60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27"/>
      <c r="AP41" s="27"/>
      <c r="AQ41" s="27"/>
      <c r="AR41" s="46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46">
        <v>59.5</v>
      </c>
      <c r="BI41" s="54">
        <v>59.7</v>
      </c>
      <c r="BJ41" s="49"/>
      <c r="BK41" s="46">
        <v>58.5</v>
      </c>
      <c r="BL41" s="46">
        <v>57.9</v>
      </c>
      <c r="BM41" s="27">
        <v>57.9</v>
      </c>
      <c r="BN41" s="46">
        <v>57.6</v>
      </c>
      <c r="BO41" s="27">
        <v>57.6</v>
      </c>
      <c r="BP41" s="54">
        <v>59</v>
      </c>
      <c r="BQ41" s="58">
        <v>59</v>
      </c>
      <c r="BR41" s="54">
        <v>60</v>
      </c>
      <c r="BS41" s="46">
        <v>59.8</v>
      </c>
      <c r="BT41" s="54">
        <v>59.9</v>
      </c>
      <c r="BU41" s="27">
        <v>55</v>
      </c>
      <c r="BV41" s="41">
        <f t="shared" si="13"/>
        <v>5</v>
      </c>
      <c r="BW41" s="26">
        <f aca="true" t="shared" si="14" ref="BW41:BW53">E41-BT41</f>
        <v>0.10000000000000142</v>
      </c>
      <c r="BX41" s="41">
        <f aca="true" t="shared" si="15" ref="BX41:BX53">BT41-BU41</f>
        <v>4.899999999999999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3">
        <f aca="true" t="shared" si="16" ref="CS41:CS53">BW41/BV41</f>
        <v>0.020000000000000285</v>
      </c>
      <c r="CT41" s="29"/>
      <c r="CU41" s="28"/>
      <c r="CV41" s="29" t="s">
        <v>320</v>
      </c>
      <c r="CW41" s="29" t="s">
        <v>328</v>
      </c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30"/>
      <c r="DJ41" s="30" t="s">
        <v>321</v>
      </c>
      <c r="DK41" s="44" t="s">
        <v>322</v>
      </c>
    </row>
    <row r="42" spans="1:115" ht="12.75">
      <c r="A42" s="32">
        <v>36</v>
      </c>
      <c r="B42" s="31" t="s">
        <v>256</v>
      </c>
      <c r="C42" s="27"/>
      <c r="D42" s="27">
        <v>166</v>
      </c>
      <c r="E42" s="27">
        <v>77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>
        <v>77</v>
      </c>
      <c r="AH42" s="18"/>
      <c r="AI42" s="18"/>
      <c r="AJ42" s="18"/>
      <c r="AK42" s="18"/>
      <c r="AL42" s="18">
        <v>73</v>
      </c>
      <c r="AM42" s="18">
        <v>72.5</v>
      </c>
      <c r="AN42" s="18">
        <v>72.5</v>
      </c>
      <c r="AO42" s="27">
        <v>72.5</v>
      </c>
      <c r="AP42" s="27">
        <v>72</v>
      </c>
      <c r="AQ42" s="27">
        <v>72</v>
      </c>
      <c r="AR42" s="27">
        <v>72</v>
      </c>
      <c r="AS42" s="46">
        <v>73.5</v>
      </c>
      <c r="AT42" s="46">
        <v>73</v>
      </c>
      <c r="AU42" s="27">
        <v>73</v>
      </c>
      <c r="AV42" s="27">
        <v>73</v>
      </c>
      <c r="AW42" s="27">
        <v>73</v>
      </c>
      <c r="AX42" s="27">
        <v>73</v>
      </c>
      <c r="AY42" s="27">
        <v>73</v>
      </c>
      <c r="AZ42" s="27">
        <v>73</v>
      </c>
      <c r="BA42" s="27">
        <v>73</v>
      </c>
      <c r="BB42" s="27">
        <v>73</v>
      </c>
      <c r="BC42" s="46">
        <v>72</v>
      </c>
      <c r="BD42" s="49">
        <v>72</v>
      </c>
      <c r="BE42" s="49">
        <v>72</v>
      </c>
      <c r="BF42" s="46">
        <v>71</v>
      </c>
      <c r="BG42" s="54">
        <v>71.5</v>
      </c>
      <c r="BH42" s="49"/>
      <c r="BI42" s="49"/>
      <c r="BJ42" s="49"/>
      <c r="BK42" s="54">
        <v>72</v>
      </c>
      <c r="BL42" s="27">
        <v>72</v>
      </c>
      <c r="BM42" s="58">
        <v>72</v>
      </c>
      <c r="BN42" s="27">
        <v>72</v>
      </c>
      <c r="BO42" s="27">
        <v>72</v>
      </c>
      <c r="BP42" s="27">
        <v>72</v>
      </c>
      <c r="BQ42" s="27">
        <v>72</v>
      </c>
      <c r="BR42" s="46">
        <v>71</v>
      </c>
      <c r="BS42" s="58">
        <v>71</v>
      </c>
      <c r="BT42" s="27">
        <v>71</v>
      </c>
      <c r="BU42" s="27">
        <v>67</v>
      </c>
      <c r="BV42" s="41">
        <f t="shared" si="13"/>
        <v>10</v>
      </c>
      <c r="BW42" s="26">
        <f t="shared" si="14"/>
        <v>6</v>
      </c>
      <c r="BX42" s="41">
        <f t="shared" si="15"/>
        <v>4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3">
        <f t="shared" si="16"/>
        <v>0.6</v>
      </c>
      <c r="CT42" s="29"/>
      <c r="CU42" s="28"/>
      <c r="CV42" s="29" t="s">
        <v>239</v>
      </c>
      <c r="CW42" s="29" t="s">
        <v>233</v>
      </c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30" t="s">
        <v>232</v>
      </c>
      <c r="DJ42" s="30" t="s">
        <v>234</v>
      </c>
      <c r="DK42" s="44" t="s">
        <v>231</v>
      </c>
    </row>
    <row r="43" spans="1:115" ht="12.75">
      <c r="A43" s="45">
        <v>37</v>
      </c>
      <c r="B43" s="31" t="s">
        <v>273</v>
      </c>
      <c r="C43" s="27">
        <v>23.5</v>
      </c>
      <c r="D43" s="27">
        <v>160</v>
      </c>
      <c r="E43" s="27">
        <v>53.5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27"/>
      <c r="AP43" s="27"/>
      <c r="AQ43" s="27"/>
      <c r="AR43" s="27"/>
      <c r="AS43" s="27"/>
      <c r="AT43" s="27"/>
      <c r="AU43" s="27"/>
      <c r="AV43" s="46">
        <v>53.5</v>
      </c>
      <c r="AW43" s="46">
        <v>52.5</v>
      </c>
      <c r="AX43" s="27">
        <v>52.5</v>
      </c>
      <c r="AY43" s="27">
        <v>52.5</v>
      </c>
      <c r="AZ43" s="27">
        <v>52.5</v>
      </c>
      <c r="BA43" s="27">
        <v>52.5</v>
      </c>
      <c r="BB43" s="27">
        <v>52.5</v>
      </c>
      <c r="BC43" s="27">
        <v>52.5</v>
      </c>
      <c r="BD43" s="27"/>
      <c r="BE43" s="27"/>
      <c r="BF43" s="27"/>
      <c r="BG43" s="27"/>
      <c r="BH43" s="27"/>
      <c r="BI43" s="27"/>
      <c r="BJ43" s="27"/>
      <c r="BK43" s="27">
        <v>52.5</v>
      </c>
      <c r="BL43" s="27">
        <v>52.5</v>
      </c>
      <c r="BM43" s="27">
        <v>52.5</v>
      </c>
      <c r="BN43" s="27">
        <v>52.5</v>
      </c>
      <c r="BO43" s="27">
        <v>52.5</v>
      </c>
      <c r="BP43" s="27">
        <v>52.5</v>
      </c>
      <c r="BQ43" s="27">
        <v>52.5</v>
      </c>
      <c r="BR43" s="27">
        <v>52.5</v>
      </c>
      <c r="BS43" s="27">
        <v>52.5</v>
      </c>
      <c r="BT43" s="27">
        <v>52.5</v>
      </c>
      <c r="BU43" s="27">
        <v>48</v>
      </c>
      <c r="BV43" s="41">
        <f t="shared" si="13"/>
        <v>5.5</v>
      </c>
      <c r="BW43" s="26">
        <f t="shared" si="14"/>
        <v>1</v>
      </c>
      <c r="BX43" s="41">
        <f t="shared" si="15"/>
        <v>4.5</v>
      </c>
      <c r="BY43" s="41">
        <f>H43-BX43</f>
        <v>-4.5</v>
      </c>
      <c r="BZ43" s="26">
        <f>H43-BW43</f>
        <v>-1</v>
      </c>
      <c r="CA43" s="41">
        <f>BY43-BZ43</f>
        <v>-3.5</v>
      </c>
      <c r="CB43" s="41">
        <f>K43-CA43</f>
        <v>3.5</v>
      </c>
      <c r="CC43" s="26">
        <f>K43-BZ43</f>
        <v>1</v>
      </c>
      <c r="CD43" s="41">
        <f>CB43-CC43</f>
        <v>2.5</v>
      </c>
      <c r="CE43" s="41">
        <f>N43-CD43</f>
        <v>-2.5</v>
      </c>
      <c r="CF43" s="26">
        <f>N43-CC43</f>
        <v>-1</v>
      </c>
      <c r="CG43" s="41">
        <f>CE43-CF43</f>
        <v>-1.5</v>
      </c>
      <c r="CH43" s="41">
        <f>Q43-CG43</f>
        <v>1.5</v>
      </c>
      <c r="CI43" s="26">
        <f>Q43-CF43</f>
        <v>1</v>
      </c>
      <c r="CJ43" s="41">
        <f>CH43-CI43</f>
        <v>0.5</v>
      </c>
      <c r="CK43" s="41">
        <f>T43-CJ43</f>
        <v>-0.5</v>
      </c>
      <c r="CL43" s="26">
        <f>T43-CI43</f>
        <v>-1</v>
      </c>
      <c r="CM43" s="41">
        <f>CK43-CL43</f>
        <v>0.5</v>
      </c>
      <c r="CN43" s="41">
        <f>W43-CM43</f>
        <v>-0.5</v>
      </c>
      <c r="CO43" s="26">
        <f>W43-CL43</f>
        <v>1</v>
      </c>
      <c r="CP43" s="41">
        <f>CN43-CO43</f>
        <v>-1.5</v>
      </c>
      <c r="CQ43" s="41">
        <f>Z43-CP43</f>
        <v>1.5</v>
      </c>
      <c r="CR43" s="26">
        <f>Z43-CO43</f>
        <v>-1</v>
      </c>
      <c r="CS43" s="43">
        <f t="shared" si="16"/>
        <v>0.18181818181818182</v>
      </c>
      <c r="CT43" s="29"/>
      <c r="CU43" s="28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30"/>
      <c r="DJ43" s="30"/>
      <c r="DK43" s="44"/>
    </row>
    <row r="44" spans="1:115" ht="12.75">
      <c r="A44" s="32">
        <v>38</v>
      </c>
      <c r="B44" s="51" t="s">
        <v>306</v>
      </c>
      <c r="C44" s="49">
        <v>28</v>
      </c>
      <c r="D44" s="49">
        <v>153</v>
      </c>
      <c r="E44" s="49">
        <v>55.7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>
        <v>55.6</v>
      </c>
      <c r="BC44" s="49"/>
      <c r="BD44" s="46">
        <v>54</v>
      </c>
      <c r="BE44" s="49"/>
      <c r="BF44" s="46">
        <v>53.6</v>
      </c>
      <c r="BG44" s="49"/>
      <c r="BH44" s="49"/>
      <c r="BI44" s="49"/>
      <c r="BJ44" s="49"/>
      <c r="BK44" s="27">
        <v>53.6</v>
      </c>
      <c r="BL44" s="27">
        <v>53.6</v>
      </c>
      <c r="BM44" s="27">
        <v>53.6</v>
      </c>
      <c r="BN44" s="27">
        <v>53.6</v>
      </c>
      <c r="BO44" s="27">
        <v>53.6</v>
      </c>
      <c r="BP44" s="27">
        <v>53.6</v>
      </c>
      <c r="BQ44" s="27">
        <v>53.6</v>
      </c>
      <c r="BR44" s="27">
        <v>53.6</v>
      </c>
      <c r="BS44" s="27">
        <v>53.6</v>
      </c>
      <c r="BT44" s="27">
        <v>53.6</v>
      </c>
      <c r="BU44" s="49">
        <v>50</v>
      </c>
      <c r="BV44" s="41">
        <f t="shared" si="13"/>
        <v>5.700000000000003</v>
      </c>
      <c r="BW44" s="26">
        <f t="shared" si="14"/>
        <v>2.1000000000000014</v>
      </c>
      <c r="BX44" s="41">
        <f t="shared" si="15"/>
        <v>3.6000000000000014</v>
      </c>
      <c r="BY44" s="41"/>
      <c r="BZ44" s="26"/>
      <c r="CA44" s="41"/>
      <c r="CB44" s="41"/>
      <c r="CC44" s="26"/>
      <c r="CD44" s="41"/>
      <c r="CE44" s="41"/>
      <c r="CF44" s="26"/>
      <c r="CG44" s="41"/>
      <c r="CH44" s="41"/>
      <c r="CI44" s="26"/>
      <c r="CJ44" s="41"/>
      <c r="CK44" s="41"/>
      <c r="CL44" s="26"/>
      <c r="CM44" s="41"/>
      <c r="CN44" s="41"/>
      <c r="CO44" s="26"/>
      <c r="CP44" s="41"/>
      <c r="CQ44" s="41"/>
      <c r="CR44" s="26"/>
      <c r="CS44" s="43">
        <f t="shared" si="16"/>
        <v>0.36842105263157904</v>
      </c>
      <c r="CT44" s="1"/>
      <c r="CU44" s="10"/>
      <c r="CV44" s="52" t="s">
        <v>307</v>
      </c>
      <c r="CW44" s="52" t="s">
        <v>314</v>
      </c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0"/>
      <c r="DJ44" s="50"/>
      <c r="DK44" s="53">
        <v>40627</v>
      </c>
    </row>
    <row r="45" spans="1:115" ht="12.75">
      <c r="A45" s="45">
        <v>39</v>
      </c>
      <c r="B45" s="31" t="s">
        <v>329</v>
      </c>
      <c r="C45" s="27">
        <v>25</v>
      </c>
      <c r="D45" s="27">
        <v>169</v>
      </c>
      <c r="E45" s="27">
        <v>59.5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>
        <v>59.5</v>
      </c>
      <c r="AN45" s="18"/>
      <c r="AO45" s="27">
        <v>60</v>
      </c>
      <c r="AP45" s="27">
        <v>60</v>
      </c>
      <c r="AQ45" s="27">
        <v>60</v>
      </c>
      <c r="AR45" s="46">
        <v>59.5</v>
      </c>
      <c r="AS45" s="27">
        <v>59.5</v>
      </c>
      <c r="AT45" s="46">
        <v>58.1</v>
      </c>
      <c r="AU45" s="27">
        <v>58.1</v>
      </c>
      <c r="AV45" s="46">
        <v>59.2</v>
      </c>
      <c r="AW45" s="46">
        <v>58.7</v>
      </c>
      <c r="AX45" s="46">
        <v>58.1</v>
      </c>
      <c r="AY45" s="46">
        <v>56.9</v>
      </c>
      <c r="AZ45" s="27">
        <v>56.9</v>
      </c>
      <c r="BA45" s="46">
        <v>58.5</v>
      </c>
      <c r="BB45" s="46">
        <v>58</v>
      </c>
      <c r="BC45" s="27">
        <v>58</v>
      </c>
      <c r="BD45" s="49"/>
      <c r="BE45" s="46">
        <v>57.3</v>
      </c>
      <c r="BF45" s="49"/>
      <c r="BG45" s="49">
        <v>58.2</v>
      </c>
      <c r="BH45" s="49"/>
      <c r="BI45" s="46">
        <v>57.5</v>
      </c>
      <c r="BJ45" s="49"/>
      <c r="BK45" s="58">
        <v>57.5</v>
      </c>
      <c r="BL45" s="27">
        <v>57.5</v>
      </c>
      <c r="BM45" s="27">
        <v>57.5</v>
      </c>
      <c r="BN45" s="27">
        <v>57.5</v>
      </c>
      <c r="BO45" s="54">
        <v>57.6</v>
      </c>
      <c r="BP45" s="27">
        <v>57.6</v>
      </c>
      <c r="BQ45" s="27">
        <v>57.6</v>
      </c>
      <c r="BR45" s="54">
        <v>59.5</v>
      </c>
      <c r="BS45" s="46">
        <v>59.2</v>
      </c>
      <c r="BT45" s="27">
        <v>59.2</v>
      </c>
      <c r="BU45" s="27">
        <v>55</v>
      </c>
      <c r="BV45" s="41">
        <f t="shared" si="13"/>
        <v>4.5</v>
      </c>
      <c r="BW45" s="26">
        <f t="shared" si="14"/>
        <v>0.29999999999999716</v>
      </c>
      <c r="BX45" s="41">
        <f t="shared" si="15"/>
        <v>4.200000000000003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3">
        <f t="shared" si="16"/>
        <v>0.06666666666666604</v>
      </c>
      <c r="CT45" s="29"/>
      <c r="CU45" s="28"/>
      <c r="CV45" s="29"/>
      <c r="CW45" s="47" t="s">
        <v>296</v>
      </c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 t="s">
        <v>241</v>
      </c>
      <c r="DI45" s="30" t="s">
        <v>230</v>
      </c>
      <c r="DJ45" s="30" t="s">
        <v>240</v>
      </c>
      <c r="DK45" s="44"/>
    </row>
    <row r="46" spans="1:115" ht="12.75">
      <c r="A46" s="32">
        <v>40</v>
      </c>
      <c r="B46" s="31" t="s">
        <v>332</v>
      </c>
      <c r="C46" s="27">
        <v>26</v>
      </c>
      <c r="D46" s="27">
        <v>161</v>
      </c>
      <c r="E46" s="27">
        <v>72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27"/>
      <c r="AP46" s="27"/>
      <c r="AQ46" s="27"/>
      <c r="AR46" s="46"/>
      <c r="AS46" s="27"/>
      <c r="AT46" s="46"/>
      <c r="AU46" s="27"/>
      <c r="AV46" s="46"/>
      <c r="AW46" s="46"/>
      <c r="AX46" s="46"/>
      <c r="AY46" s="46"/>
      <c r="AZ46" s="27"/>
      <c r="BA46" s="46"/>
      <c r="BB46" s="46"/>
      <c r="BC46" s="27"/>
      <c r="BD46" s="49"/>
      <c r="BE46" s="49"/>
      <c r="BF46" s="46">
        <v>66.1</v>
      </c>
      <c r="BG46" s="49"/>
      <c r="BH46" s="46">
        <v>65.1</v>
      </c>
      <c r="BI46" s="46">
        <v>64.7</v>
      </c>
      <c r="BJ46" s="46">
        <v>64</v>
      </c>
      <c r="BK46" s="46">
        <v>61.9</v>
      </c>
      <c r="BL46" s="27">
        <v>61.9</v>
      </c>
      <c r="BM46" s="54">
        <v>62.3</v>
      </c>
      <c r="BN46" s="27">
        <v>61.4</v>
      </c>
      <c r="BO46" s="54">
        <v>61.7</v>
      </c>
      <c r="BP46" s="27">
        <v>61.7</v>
      </c>
      <c r="BQ46" s="27">
        <v>61.7</v>
      </c>
      <c r="BR46" s="27">
        <v>61.7</v>
      </c>
      <c r="BS46" s="27">
        <v>61.7</v>
      </c>
      <c r="BT46" s="27">
        <v>61.7</v>
      </c>
      <c r="BU46" s="27">
        <v>60</v>
      </c>
      <c r="BV46" s="41">
        <f t="shared" si="13"/>
        <v>12</v>
      </c>
      <c r="BW46" s="26">
        <f t="shared" si="14"/>
        <v>10.299999999999997</v>
      </c>
      <c r="BX46" s="41">
        <f t="shared" si="15"/>
        <v>1.7000000000000028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3">
        <f t="shared" si="16"/>
        <v>0.8583333333333331</v>
      </c>
      <c r="CT46" s="29"/>
      <c r="CU46" s="28"/>
      <c r="CV46" s="29" t="s">
        <v>315</v>
      </c>
      <c r="CW46" s="47" t="s">
        <v>365</v>
      </c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30"/>
      <c r="DJ46" s="30" t="s">
        <v>337</v>
      </c>
      <c r="DK46" s="44"/>
    </row>
    <row r="47" spans="1:115" ht="12.75">
      <c r="A47" s="45">
        <v>41</v>
      </c>
      <c r="B47" s="31" t="s">
        <v>277</v>
      </c>
      <c r="C47" s="27">
        <v>25</v>
      </c>
      <c r="D47" s="27">
        <v>165</v>
      </c>
      <c r="E47" s="27">
        <v>56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7"/>
      <c r="AP47" s="27"/>
      <c r="AQ47" s="27"/>
      <c r="AR47" s="46"/>
      <c r="AS47" s="27"/>
      <c r="AT47" s="27"/>
      <c r="AU47" s="27"/>
      <c r="AV47" s="27"/>
      <c r="AW47" s="46">
        <v>56</v>
      </c>
      <c r="AX47" s="27">
        <v>56</v>
      </c>
      <c r="AY47" s="27">
        <v>56</v>
      </c>
      <c r="AZ47" s="27">
        <v>56</v>
      </c>
      <c r="BA47" s="27">
        <v>56</v>
      </c>
      <c r="BB47" s="27">
        <v>56</v>
      </c>
      <c r="BC47" s="27">
        <v>56</v>
      </c>
      <c r="BD47" s="27"/>
      <c r="BE47" s="27"/>
      <c r="BF47" s="27"/>
      <c r="BG47" s="27"/>
      <c r="BH47" s="27"/>
      <c r="BI47" s="27"/>
      <c r="BJ47" s="27"/>
      <c r="BK47" s="27">
        <v>56</v>
      </c>
      <c r="BL47" s="27">
        <v>56</v>
      </c>
      <c r="BM47" s="27">
        <v>56</v>
      </c>
      <c r="BN47" s="46">
        <v>53</v>
      </c>
      <c r="BO47" s="58">
        <v>53</v>
      </c>
      <c r="BP47" s="27">
        <v>53</v>
      </c>
      <c r="BQ47" s="27">
        <v>53</v>
      </c>
      <c r="BR47" s="27">
        <v>53</v>
      </c>
      <c r="BS47" s="27">
        <v>53</v>
      </c>
      <c r="BT47" s="27">
        <v>53</v>
      </c>
      <c r="BU47" s="27">
        <v>52</v>
      </c>
      <c r="BV47" s="41">
        <f t="shared" si="13"/>
        <v>4</v>
      </c>
      <c r="BW47" s="26">
        <f t="shared" si="14"/>
        <v>3</v>
      </c>
      <c r="BX47" s="41">
        <f t="shared" si="15"/>
        <v>1</v>
      </c>
      <c r="BY47" s="41">
        <f>H47-BX47</f>
        <v>-1</v>
      </c>
      <c r="BZ47" s="26">
        <f>H47-BW47</f>
        <v>-3</v>
      </c>
      <c r="CA47" s="41">
        <f>BY47-BZ47</f>
        <v>2</v>
      </c>
      <c r="CB47" s="41">
        <f>K47-CA47</f>
        <v>-2</v>
      </c>
      <c r="CC47" s="26">
        <f>K47-BZ47</f>
        <v>3</v>
      </c>
      <c r="CD47" s="41">
        <f>CB47-CC47</f>
        <v>-5</v>
      </c>
      <c r="CE47" s="41">
        <f>N47-CD47</f>
        <v>5</v>
      </c>
      <c r="CF47" s="26">
        <f>N47-CC47</f>
        <v>-3</v>
      </c>
      <c r="CG47" s="41">
        <f>CE47-CF47</f>
        <v>8</v>
      </c>
      <c r="CH47" s="41">
        <f>Q47-CG47</f>
        <v>-8</v>
      </c>
      <c r="CI47" s="26">
        <f>Q47-CF47</f>
        <v>3</v>
      </c>
      <c r="CJ47" s="41">
        <f>CH47-CI47</f>
        <v>-11</v>
      </c>
      <c r="CK47" s="41">
        <f>T47-CJ47</f>
        <v>11</v>
      </c>
      <c r="CL47" s="26">
        <f>T47-CI47</f>
        <v>-3</v>
      </c>
      <c r="CM47" s="41">
        <f>CK47-CL47</f>
        <v>14</v>
      </c>
      <c r="CN47" s="41">
        <f>W47-CM47</f>
        <v>-14</v>
      </c>
      <c r="CO47" s="26">
        <f>W47-CL47</f>
        <v>3</v>
      </c>
      <c r="CP47" s="41">
        <f>CN47-CO47</f>
        <v>-17</v>
      </c>
      <c r="CQ47" s="41">
        <f>Z47-CP47</f>
        <v>17</v>
      </c>
      <c r="CR47" s="26">
        <f>Z47-CO47</f>
        <v>-3</v>
      </c>
      <c r="CS47" s="43">
        <f t="shared" si="16"/>
        <v>0.75</v>
      </c>
      <c r="CT47" s="29"/>
      <c r="CU47" s="28"/>
      <c r="CV47" s="29" t="s">
        <v>278</v>
      </c>
      <c r="CW47" s="29" t="s">
        <v>278</v>
      </c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30"/>
      <c r="DJ47" s="30"/>
      <c r="DK47" s="44"/>
    </row>
    <row r="48" spans="1:115" ht="12.75">
      <c r="A48" s="32">
        <v>42</v>
      </c>
      <c r="B48" s="31" t="s">
        <v>206</v>
      </c>
      <c r="C48" s="27"/>
      <c r="D48" s="27">
        <v>177</v>
      </c>
      <c r="E48" s="27">
        <v>65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>
        <v>65</v>
      </c>
      <c r="AF48" s="18">
        <v>65</v>
      </c>
      <c r="AG48" s="18"/>
      <c r="AH48" s="18"/>
      <c r="AI48" s="18">
        <v>62.5</v>
      </c>
      <c r="AJ48" s="18">
        <v>62.5</v>
      </c>
      <c r="AK48" s="18">
        <v>61.9</v>
      </c>
      <c r="AL48" s="18">
        <v>62.3</v>
      </c>
      <c r="AM48" s="18"/>
      <c r="AN48" s="18"/>
      <c r="AO48" s="27">
        <v>62.3</v>
      </c>
      <c r="AP48" s="27">
        <v>62.3</v>
      </c>
      <c r="AQ48" s="27">
        <v>62.3</v>
      </c>
      <c r="AR48" s="27">
        <v>62.3</v>
      </c>
      <c r="AS48" s="27">
        <v>62.3</v>
      </c>
      <c r="AT48" s="27">
        <v>62.3</v>
      </c>
      <c r="AU48" s="27">
        <v>62.3</v>
      </c>
      <c r="AV48" s="27">
        <v>62.3</v>
      </c>
      <c r="AW48" s="46">
        <v>62.4</v>
      </c>
      <c r="AX48" s="27">
        <v>62.4</v>
      </c>
      <c r="AY48" s="46">
        <v>61.7</v>
      </c>
      <c r="AZ48" s="46">
        <v>61.7</v>
      </c>
      <c r="BA48" s="27">
        <v>61.7</v>
      </c>
      <c r="BB48" s="27">
        <v>61.7</v>
      </c>
      <c r="BC48" s="27">
        <v>61.7</v>
      </c>
      <c r="BD48" s="27"/>
      <c r="BE48" s="27"/>
      <c r="BF48" s="27"/>
      <c r="BG48" s="27"/>
      <c r="BH48" s="27">
        <v>61.7</v>
      </c>
      <c r="BI48" s="27"/>
      <c r="BJ48" s="27"/>
      <c r="BK48" s="27">
        <v>61.7</v>
      </c>
      <c r="BL48" s="27">
        <v>61.7</v>
      </c>
      <c r="BM48" s="27">
        <v>61.7</v>
      </c>
      <c r="BN48" s="27">
        <v>61.7</v>
      </c>
      <c r="BO48" s="54">
        <v>63.1</v>
      </c>
      <c r="BP48" s="27">
        <v>63.1</v>
      </c>
      <c r="BQ48" s="27">
        <v>63.1</v>
      </c>
      <c r="BR48" s="27">
        <v>63.1</v>
      </c>
      <c r="BS48" s="27">
        <v>63.1</v>
      </c>
      <c r="BT48" s="46">
        <v>62.1</v>
      </c>
      <c r="BU48" s="27">
        <v>58</v>
      </c>
      <c r="BV48" s="41">
        <f t="shared" si="13"/>
        <v>7</v>
      </c>
      <c r="BW48" s="26">
        <f t="shared" si="14"/>
        <v>2.8999999999999986</v>
      </c>
      <c r="BX48" s="41">
        <f t="shared" si="15"/>
        <v>4.100000000000001</v>
      </c>
      <c r="BY48" s="41">
        <f>H48-BX48</f>
        <v>-4.100000000000001</v>
      </c>
      <c r="BZ48" s="26">
        <f>H48-BW48</f>
        <v>-2.8999999999999986</v>
      </c>
      <c r="CA48" s="41">
        <f>BY48-BZ48</f>
        <v>-1.2000000000000028</v>
      </c>
      <c r="CB48" s="41">
        <f>K48-CA48</f>
        <v>1.2000000000000028</v>
      </c>
      <c r="CC48" s="26">
        <f>K48-BZ48</f>
        <v>2.8999999999999986</v>
      </c>
      <c r="CD48" s="41">
        <f>CB48-CC48</f>
        <v>-1.6999999999999957</v>
      </c>
      <c r="CE48" s="41">
        <f>N48-CD48</f>
        <v>1.6999999999999957</v>
      </c>
      <c r="CF48" s="26">
        <f>N48-CC48</f>
        <v>-2.8999999999999986</v>
      </c>
      <c r="CG48" s="41">
        <f>CE48-CF48</f>
        <v>4.599999999999994</v>
      </c>
      <c r="CH48" s="41">
        <f>Q48-CG48</f>
        <v>-4.599999999999994</v>
      </c>
      <c r="CI48" s="26">
        <f>Q48-CF48</f>
        <v>2.8999999999999986</v>
      </c>
      <c r="CJ48" s="41">
        <f>CH48-CI48</f>
        <v>-7.499999999999993</v>
      </c>
      <c r="CK48" s="41">
        <f>T48-CJ48</f>
        <v>7.499999999999993</v>
      </c>
      <c r="CL48" s="26">
        <f>T48-CI48</f>
        <v>-2.8999999999999986</v>
      </c>
      <c r="CM48" s="41">
        <f>CK48-CL48</f>
        <v>10.399999999999991</v>
      </c>
      <c r="CN48" s="41">
        <f>W48-CM48</f>
        <v>-10.399999999999991</v>
      </c>
      <c r="CO48" s="26">
        <f>W48-CL48</f>
        <v>2.8999999999999986</v>
      </c>
      <c r="CP48" s="41">
        <f>CN48-CO48</f>
        <v>-13.29999999999999</v>
      </c>
      <c r="CQ48" s="41">
        <f>Z48-CP48</f>
        <v>13.29999999999999</v>
      </c>
      <c r="CR48" s="26">
        <f>Z48-CO48</f>
        <v>-2.8999999999999986</v>
      </c>
      <c r="CS48" s="43">
        <f t="shared" si="16"/>
        <v>0.4142857142857141</v>
      </c>
      <c r="CT48" s="29"/>
      <c r="CU48" s="28">
        <f>AK48-AJ48</f>
        <v>-0.6000000000000014</v>
      </c>
      <c r="CV48" s="29" t="s">
        <v>207</v>
      </c>
      <c r="CW48" s="29" t="s">
        <v>389</v>
      </c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30" t="s">
        <v>230</v>
      </c>
      <c r="DJ48" s="30"/>
      <c r="DK48" s="44"/>
    </row>
    <row r="49" spans="1:115" ht="12.75">
      <c r="A49" s="45">
        <v>43</v>
      </c>
      <c r="B49" s="31" t="s">
        <v>317</v>
      </c>
      <c r="C49" s="27">
        <v>21</v>
      </c>
      <c r="D49" s="27">
        <v>166</v>
      </c>
      <c r="E49" s="27">
        <v>58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27"/>
      <c r="AP49" s="27"/>
      <c r="AQ49" s="27"/>
      <c r="AR49" s="46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46">
        <v>56.5</v>
      </c>
      <c r="BH49" s="49"/>
      <c r="BI49" s="46">
        <v>55.9</v>
      </c>
      <c r="BJ49" s="46">
        <v>55.1</v>
      </c>
      <c r="BK49" s="46">
        <v>54.9</v>
      </c>
      <c r="BL49" s="46">
        <v>54.4</v>
      </c>
      <c r="BM49" s="27">
        <v>54.4</v>
      </c>
      <c r="BN49" s="27">
        <v>54.4</v>
      </c>
      <c r="BO49" s="27">
        <v>54.4</v>
      </c>
      <c r="BP49" s="27">
        <v>54.4</v>
      </c>
      <c r="BQ49" s="27">
        <v>54.4</v>
      </c>
      <c r="BR49" s="27">
        <v>54.4</v>
      </c>
      <c r="BS49" s="27">
        <v>54.4</v>
      </c>
      <c r="BT49" s="27">
        <v>54.4</v>
      </c>
      <c r="BU49" s="27">
        <v>53</v>
      </c>
      <c r="BV49" s="41">
        <f t="shared" si="13"/>
        <v>5</v>
      </c>
      <c r="BW49" s="26">
        <f t="shared" si="14"/>
        <v>3.6000000000000014</v>
      </c>
      <c r="BX49" s="41">
        <f t="shared" si="15"/>
        <v>1.3999999999999986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3">
        <f t="shared" si="16"/>
        <v>0.7200000000000003</v>
      </c>
      <c r="CT49" s="29"/>
      <c r="CU49" s="28"/>
      <c r="CV49" s="29" t="s">
        <v>318</v>
      </c>
      <c r="CW49" s="29" t="s">
        <v>327</v>
      </c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30"/>
      <c r="DJ49" s="30"/>
      <c r="DK49" s="44"/>
    </row>
    <row r="50" spans="1:115" ht="12.75">
      <c r="A50" s="32">
        <v>44</v>
      </c>
      <c r="B50" s="31" t="s">
        <v>97</v>
      </c>
      <c r="C50" s="27">
        <v>25</v>
      </c>
      <c r="D50" s="27">
        <v>165</v>
      </c>
      <c r="E50" s="27">
        <v>57.5</v>
      </c>
      <c r="F50" s="18">
        <v>57</v>
      </c>
      <c r="G50" s="18">
        <v>56.8</v>
      </c>
      <c r="H50" s="18">
        <v>56.8</v>
      </c>
      <c r="I50" s="18">
        <v>56.3</v>
      </c>
      <c r="J50" s="18">
        <v>55.9</v>
      </c>
      <c r="K50" s="18">
        <v>55.7</v>
      </c>
      <c r="L50" s="18">
        <v>55.9</v>
      </c>
      <c r="M50" s="18">
        <v>55.1</v>
      </c>
      <c r="N50" s="18">
        <v>54.6</v>
      </c>
      <c r="O50" s="18">
        <v>54.9</v>
      </c>
      <c r="P50" s="18"/>
      <c r="Q50" s="18"/>
      <c r="R50" s="18"/>
      <c r="S50" s="18">
        <v>55.2</v>
      </c>
      <c r="T50" s="18">
        <v>55.7</v>
      </c>
      <c r="U50" s="18">
        <v>53.9</v>
      </c>
      <c r="V50" s="18">
        <v>54.2</v>
      </c>
      <c r="W50" s="18">
        <v>54.2</v>
      </c>
      <c r="X50" s="18">
        <v>55.3</v>
      </c>
      <c r="Y50" s="18">
        <v>54.2</v>
      </c>
      <c r="Z50" s="18">
        <v>54.2</v>
      </c>
      <c r="AA50" s="18">
        <v>54.1</v>
      </c>
      <c r="AB50" s="18">
        <v>54.1</v>
      </c>
      <c r="AC50" s="18">
        <v>55.1</v>
      </c>
      <c r="AD50" s="18">
        <v>55.6</v>
      </c>
      <c r="AE50" s="18">
        <f>AD50+1</f>
        <v>56.6</v>
      </c>
      <c r="AF50" s="18">
        <v>56.6</v>
      </c>
      <c r="AG50" s="18">
        <f>56.2</f>
        <v>56.2</v>
      </c>
      <c r="AH50" s="18">
        <v>56.3</v>
      </c>
      <c r="AI50" s="18"/>
      <c r="AJ50" s="18"/>
      <c r="AK50" s="18"/>
      <c r="AL50" s="18"/>
      <c r="AM50" s="18"/>
      <c r="AN50" s="18"/>
      <c r="AO50" s="27">
        <v>56.3</v>
      </c>
      <c r="AP50" s="27">
        <v>56.3</v>
      </c>
      <c r="AQ50" s="27">
        <v>56.3</v>
      </c>
      <c r="AR50" s="27">
        <v>56.3</v>
      </c>
      <c r="AS50" s="27">
        <v>56.3</v>
      </c>
      <c r="AT50" s="27">
        <v>56.3</v>
      </c>
      <c r="AU50" s="27">
        <v>56.3</v>
      </c>
      <c r="AV50" s="27">
        <v>56.3</v>
      </c>
      <c r="AW50" s="27">
        <v>56.3</v>
      </c>
      <c r="AX50" s="27">
        <v>56.3</v>
      </c>
      <c r="AY50" s="27">
        <v>56.3</v>
      </c>
      <c r="AZ50" s="27">
        <v>56.3</v>
      </c>
      <c r="BA50" s="27">
        <v>56.3</v>
      </c>
      <c r="BB50" s="27">
        <v>56.3</v>
      </c>
      <c r="BC50" s="27">
        <v>56.3</v>
      </c>
      <c r="BD50" s="27"/>
      <c r="BE50" s="27"/>
      <c r="BF50" s="27"/>
      <c r="BG50" s="27"/>
      <c r="BH50" s="27"/>
      <c r="BI50" s="27"/>
      <c r="BJ50" s="27"/>
      <c r="BK50" s="27">
        <v>56.3</v>
      </c>
      <c r="BL50" s="27">
        <v>56.3</v>
      </c>
      <c r="BM50" s="27">
        <v>56.3</v>
      </c>
      <c r="BN50" s="27">
        <v>56.3</v>
      </c>
      <c r="BO50" s="27">
        <v>56.3</v>
      </c>
      <c r="BP50" s="27">
        <v>56.3</v>
      </c>
      <c r="BQ50" s="27">
        <v>56.3</v>
      </c>
      <c r="BR50" s="27">
        <v>56.3</v>
      </c>
      <c r="BS50" s="27">
        <v>56.3</v>
      </c>
      <c r="BT50" s="27">
        <v>56.3</v>
      </c>
      <c r="BU50" s="27">
        <v>53</v>
      </c>
      <c r="BV50" s="41">
        <f t="shared" si="13"/>
        <v>4.5</v>
      </c>
      <c r="BW50" s="26">
        <f t="shared" si="14"/>
        <v>1.2000000000000028</v>
      </c>
      <c r="BX50" s="41">
        <f t="shared" si="15"/>
        <v>3.299999999999997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3">
        <f t="shared" si="16"/>
        <v>0.2666666666666673</v>
      </c>
      <c r="CT50" s="29">
        <f>E50</f>
        <v>57.5</v>
      </c>
      <c r="CU50" s="28"/>
      <c r="CV50" s="29" t="s">
        <v>186</v>
      </c>
      <c r="CW50" s="29" t="s">
        <v>223</v>
      </c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30" t="s">
        <v>98</v>
      </c>
      <c r="DJ50" s="30" t="s">
        <v>99</v>
      </c>
      <c r="DK50" s="44" t="s">
        <v>53</v>
      </c>
    </row>
    <row r="51" spans="1:115" ht="12.75">
      <c r="A51" s="45">
        <v>45</v>
      </c>
      <c r="B51" s="31" t="s">
        <v>258</v>
      </c>
      <c r="C51" s="27">
        <v>27</v>
      </c>
      <c r="D51" s="27">
        <v>173</v>
      </c>
      <c r="E51" s="27">
        <v>69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27"/>
      <c r="AP51" s="27"/>
      <c r="AQ51" s="27"/>
      <c r="AR51" s="27"/>
      <c r="AS51" s="46">
        <v>68</v>
      </c>
      <c r="AT51" s="46">
        <v>67.5</v>
      </c>
      <c r="AU51" s="27">
        <v>67.5</v>
      </c>
      <c r="AV51" s="27">
        <v>67.5</v>
      </c>
      <c r="AW51" s="27">
        <v>67.5</v>
      </c>
      <c r="AX51" s="46">
        <v>66</v>
      </c>
      <c r="AY51" s="27">
        <v>66</v>
      </c>
      <c r="AZ51" s="27">
        <v>66</v>
      </c>
      <c r="BA51" s="27">
        <v>66</v>
      </c>
      <c r="BB51" s="46">
        <v>65</v>
      </c>
      <c r="BC51" s="46">
        <v>65</v>
      </c>
      <c r="BD51" s="49"/>
      <c r="BE51" s="49"/>
      <c r="BF51" s="49"/>
      <c r="BG51" s="49"/>
      <c r="BH51" s="49"/>
      <c r="BI51" s="49"/>
      <c r="BJ51" s="49">
        <v>65</v>
      </c>
      <c r="BK51" s="49">
        <v>65</v>
      </c>
      <c r="BL51" s="49">
        <v>65</v>
      </c>
      <c r="BM51" s="49">
        <v>65</v>
      </c>
      <c r="BN51" s="46">
        <v>64</v>
      </c>
      <c r="BO51" s="27">
        <v>64</v>
      </c>
      <c r="BP51" s="27">
        <v>64</v>
      </c>
      <c r="BQ51" s="27">
        <v>64</v>
      </c>
      <c r="BR51" s="27">
        <v>64</v>
      </c>
      <c r="BS51" s="27">
        <v>64</v>
      </c>
      <c r="BT51" s="27">
        <v>64</v>
      </c>
      <c r="BU51" s="27">
        <v>62</v>
      </c>
      <c r="BV51" s="41">
        <f t="shared" si="13"/>
        <v>7</v>
      </c>
      <c r="BW51" s="26">
        <f t="shared" si="14"/>
        <v>5</v>
      </c>
      <c r="BX51" s="41">
        <f t="shared" si="15"/>
        <v>2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3">
        <f t="shared" si="16"/>
        <v>0.7142857142857143</v>
      </c>
      <c r="CT51" s="29"/>
      <c r="CU51" s="28"/>
      <c r="CV51" s="29" t="s">
        <v>260</v>
      </c>
      <c r="CW51" s="29" t="s">
        <v>298</v>
      </c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30" t="s">
        <v>259</v>
      </c>
      <c r="DJ51" s="30"/>
      <c r="DK51" s="44"/>
    </row>
    <row r="52" spans="1:115" ht="12.75">
      <c r="A52" s="32">
        <v>46</v>
      </c>
      <c r="B52" s="31" t="s">
        <v>333</v>
      </c>
      <c r="C52" s="27">
        <v>44</v>
      </c>
      <c r="D52" s="27">
        <v>163</v>
      </c>
      <c r="E52" s="27">
        <v>60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7"/>
      <c r="AP52" s="27"/>
      <c r="AQ52" s="27"/>
      <c r="AR52" s="27"/>
      <c r="AS52" s="46"/>
      <c r="AT52" s="46"/>
      <c r="AU52" s="27"/>
      <c r="AV52" s="27"/>
      <c r="AW52" s="27"/>
      <c r="AX52" s="46"/>
      <c r="AY52" s="27"/>
      <c r="AZ52" s="27"/>
      <c r="BA52" s="27"/>
      <c r="BB52" s="49"/>
      <c r="BC52" s="49"/>
      <c r="BD52" s="49"/>
      <c r="BE52" s="49"/>
      <c r="BF52" s="49"/>
      <c r="BG52" s="49"/>
      <c r="BH52" s="49"/>
      <c r="BI52" s="49"/>
      <c r="BJ52" s="49">
        <v>60</v>
      </c>
      <c r="BK52" s="49">
        <v>60</v>
      </c>
      <c r="BL52" s="49">
        <v>60</v>
      </c>
      <c r="BM52" s="49">
        <v>60</v>
      </c>
      <c r="BN52" s="49">
        <v>60</v>
      </c>
      <c r="BO52" s="49">
        <v>60</v>
      </c>
      <c r="BP52" s="27">
        <v>60</v>
      </c>
      <c r="BQ52" s="27">
        <v>60</v>
      </c>
      <c r="BR52" s="27">
        <v>60</v>
      </c>
      <c r="BS52" s="27">
        <v>60</v>
      </c>
      <c r="BT52" s="27">
        <v>60</v>
      </c>
      <c r="BU52" s="27">
        <v>57</v>
      </c>
      <c r="BV52" s="41">
        <f t="shared" si="13"/>
        <v>3</v>
      </c>
      <c r="BW52" s="26">
        <f t="shared" si="14"/>
        <v>0</v>
      </c>
      <c r="BX52" s="41">
        <f t="shared" si="15"/>
        <v>3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3">
        <f t="shared" si="16"/>
        <v>0</v>
      </c>
      <c r="CT52" s="29"/>
      <c r="CU52" s="28"/>
      <c r="CV52" s="29" t="s">
        <v>335</v>
      </c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30"/>
      <c r="DJ52" s="30"/>
      <c r="DK52" s="44"/>
    </row>
    <row r="53" spans="1:115" ht="12.75">
      <c r="A53" s="45">
        <v>47</v>
      </c>
      <c r="B53" s="31" t="s">
        <v>269</v>
      </c>
      <c r="C53" s="27">
        <v>25</v>
      </c>
      <c r="D53" s="27">
        <v>170</v>
      </c>
      <c r="E53" s="27">
        <v>60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7"/>
      <c r="AP53" s="27"/>
      <c r="AQ53" s="27"/>
      <c r="AR53" s="27"/>
      <c r="AS53" s="27"/>
      <c r="AT53" s="27"/>
      <c r="AU53" s="46">
        <v>59.4</v>
      </c>
      <c r="AV53" s="46">
        <v>59</v>
      </c>
      <c r="AW53" s="27">
        <v>59</v>
      </c>
      <c r="AX53" s="46">
        <v>59.7</v>
      </c>
      <c r="AY53" s="46">
        <v>58.5</v>
      </c>
      <c r="AZ53" s="27">
        <v>58.5</v>
      </c>
      <c r="BA53" s="27">
        <v>58.5</v>
      </c>
      <c r="BB53" s="46">
        <v>59</v>
      </c>
      <c r="BC53" s="27">
        <v>59</v>
      </c>
      <c r="BD53" s="27">
        <v>59.5</v>
      </c>
      <c r="BE53" s="27"/>
      <c r="BF53" s="27"/>
      <c r="BG53" s="27"/>
      <c r="BH53" s="27"/>
      <c r="BI53" s="27"/>
      <c r="BJ53" s="27"/>
      <c r="BK53" s="27">
        <v>59.5</v>
      </c>
      <c r="BL53" s="27">
        <v>59.5</v>
      </c>
      <c r="BM53" s="27">
        <v>59.5</v>
      </c>
      <c r="BN53" s="27">
        <v>59.5</v>
      </c>
      <c r="BO53" s="27">
        <v>59.5</v>
      </c>
      <c r="BP53" s="27">
        <v>59.5</v>
      </c>
      <c r="BQ53" s="27">
        <v>59.5</v>
      </c>
      <c r="BR53" s="27">
        <v>59.5</v>
      </c>
      <c r="BS53" s="27">
        <v>59.5</v>
      </c>
      <c r="BT53" s="27">
        <v>59.5</v>
      </c>
      <c r="BU53" s="27">
        <v>57</v>
      </c>
      <c r="BV53" s="41">
        <f t="shared" si="13"/>
        <v>3</v>
      </c>
      <c r="BW53" s="26">
        <f t="shared" si="14"/>
        <v>0.5</v>
      </c>
      <c r="BX53" s="41">
        <f t="shared" si="15"/>
        <v>2.5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3">
        <f t="shared" si="16"/>
        <v>0.16666666666666666</v>
      </c>
      <c r="CT53" s="29"/>
      <c r="CU53" s="28"/>
      <c r="CV53" s="29" t="s">
        <v>271</v>
      </c>
      <c r="CW53" s="29" t="s">
        <v>308</v>
      </c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30" t="s">
        <v>270</v>
      </c>
      <c r="DJ53" s="30" t="s">
        <v>272</v>
      </c>
      <c r="DK53" s="44"/>
    </row>
    <row r="54" spans="1:115" ht="18" customHeight="1">
      <c r="A54" s="69" t="s">
        <v>255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1"/>
    </row>
    <row r="55" spans="1:115" ht="12.75">
      <c r="A55" s="32">
        <v>48</v>
      </c>
      <c r="B55" s="31" t="s">
        <v>236</v>
      </c>
      <c r="C55" s="27"/>
      <c r="D55" s="27">
        <v>165</v>
      </c>
      <c r="E55" s="27">
        <v>63.5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>
        <v>60.5</v>
      </c>
      <c r="AM55" s="18">
        <v>60.5</v>
      </c>
      <c r="AN55" s="18">
        <v>59.9</v>
      </c>
      <c r="AO55" s="27">
        <v>59.8</v>
      </c>
      <c r="AP55" s="27">
        <v>59.8</v>
      </c>
      <c r="AQ55" s="27">
        <v>59.8</v>
      </c>
      <c r="AR55" s="46">
        <v>59.8</v>
      </c>
      <c r="AS55" s="27">
        <v>59.8</v>
      </c>
      <c r="AT55" s="27">
        <v>59.8</v>
      </c>
      <c r="AU55" s="27">
        <v>59.8</v>
      </c>
      <c r="AV55" s="27">
        <v>59.8</v>
      </c>
      <c r="AW55" s="27">
        <v>59.8</v>
      </c>
      <c r="AX55" s="46">
        <v>59</v>
      </c>
      <c r="AY55" s="27">
        <v>59</v>
      </c>
      <c r="AZ55" s="27">
        <v>59</v>
      </c>
      <c r="BA55" s="27">
        <v>59</v>
      </c>
      <c r="BB55" s="27">
        <v>59</v>
      </c>
      <c r="BC55" s="27">
        <v>59</v>
      </c>
      <c r="BD55" s="27"/>
      <c r="BE55" s="27"/>
      <c r="BF55" s="27"/>
      <c r="BG55" s="27"/>
      <c r="BH55" s="27"/>
      <c r="BI55" s="46">
        <v>58</v>
      </c>
      <c r="BJ55" s="27"/>
      <c r="BK55" s="27">
        <v>59</v>
      </c>
      <c r="BL55" s="27">
        <v>59</v>
      </c>
      <c r="BM55" s="27">
        <v>59</v>
      </c>
      <c r="BN55" s="27">
        <v>59</v>
      </c>
      <c r="BO55" s="27">
        <v>59</v>
      </c>
      <c r="BP55" s="27">
        <v>59</v>
      </c>
      <c r="BQ55" s="27">
        <v>59</v>
      </c>
      <c r="BR55" s="27">
        <v>59</v>
      </c>
      <c r="BS55" s="27">
        <v>59</v>
      </c>
      <c r="BT55" s="27">
        <v>59</v>
      </c>
      <c r="BU55" s="27">
        <v>57</v>
      </c>
      <c r="BV55" s="41">
        <f aca="true" t="shared" si="17" ref="BV55:BV60">E55-BU55</f>
        <v>6.5</v>
      </c>
      <c r="BW55" s="26">
        <f>E55-BT55</f>
        <v>4.5</v>
      </c>
      <c r="BX55" s="41">
        <f>BT55-BU55</f>
        <v>2</v>
      </c>
      <c r="BY55" s="41">
        <f>H55-BX55</f>
        <v>-2</v>
      </c>
      <c r="BZ55" s="26">
        <f>H55-BW55</f>
        <v>-4.5</v>
      </c>
      <c r="CA55" s="41">
        <f>BY55-BZ55</f>
        <v>2.5</v>
      </c>
      <c r="CB55" s="41">
        <f>K55-CA55</f>
        <v>-2.5</v>
      </c>
      <c r="CC55" s="26">
        <f>K55-BZ55</f>
        <v>4.5</v>
      </c>
      <c r="CD55" s="41">
        <f>CB55-CC55</f>
        <v>-7</v>
      </c>
      <c r="CE55" s="41">
        <f>N55-CD55</f>
        <v>7</v>
      </c>
      <c r="CF55" s="26">
        <f>N55-CC55</f>
        <v>-4.5</v>
      </c>
      <c r="CG55" s="41">
        <f>CE55-CF55</f>
        <v>11.5</v>
      </c>
      <c r="CH55" s="41">
        <f>Q55-CG55</f>
        <v>-11.5</v>
      </c>
      <c r="CI55" s="26">
        <f>Q55-CF55</f>
        <v>4.5</v>
      </c>
      <c r="CJ55" s="41">
        <f>CH55-CI55</f>
        <v>-16</v>
      </c>
      <c r="CK55" s="41">
        <f>T55-CJ55</f>
        <v>16</v>
      </c>
      <c r="CL55" s="26">
        <f>T55-CI55</f>
        <v>-4.5</v>
      </c>
      <c r="CM55" s="41">
        <f>CK55-CL55</f>
        <v>20.5</v>
      </c>
      <c r="CN55" s="41">
        <f>W55-CM55</f>
        <v>-20.5</v>
      </c>
      <c r="CO55" s="26">
        <f>W55-CL55</f>
        <v>4.5</v>
      </c>
      <c r="CP55" s="41">
        <f>CN55-CO55</f>
        <v>-25</v>
      </c>
      <c r="CQ55" s="41">
        <f>Z55-CP55</f>
        <v>25</v>
      </c>
      <c r="CR55" s="26">
        <f>Z55-CO55</f>
        <v>-4.5</v>
      </c>
      <c r="CS55" s="43">
        <f aca="true" t="shared" si="18" ref="CS55:CS60">BW55/BV55</f>
        <v>0.6923076923076923</v>
      </c>
      <c r="CT55" s="29"/>
      <c r="CU55" s="28"/>
      <c r="CV55" s="29" t="s">
        <v>237</v>
      </c>
      <c r="CW55" s="29" t="s">
        <v>261</v>
      </c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 t="s">
        <v>238</v>
      </c>
      <c r="DI55" s="30"/>
      <c r="DJ55" s="30"/>
      <c r="DK55" s="44" t="s">
        <v>231</v>
      </c>
    </row>
    <row r="56" spans="1:115" ht="12.75">
      <c r="A56" s="32">
        <v>49</v>
      </c>
      <c r="B56" s="31" t="s">
        <v>131</v>
      </c>
      <c r="C56" s="27">
        <v>25</v>
      </c>
      <c r="D56" s="27">
        <v>163</v>
      </c>
      <c r="E56" s="27">
        <v>56</v>
      </c>
      <c r="F56" s="18"/>
      <c r="G56" s="18"/>
      <c r="H56" s="18"/>
      <c r="I56" s="18"/>
      <c r="J56" s="18"/>
      <c r="K56" s="18"/>
      <c r="L56" s="18"/>
      <c r="M56" s="18"/>
      <c r="N56" s="18">
        <v>56</v>
      </c>
      <c r="O56" s="18">
        <v>56</v>
      </c>
      <c r="P56" s="18">
        <v>56</v>
      </c>
      <c r="Q56" s="18">
        <v>56</v>
      </c>
      <c r="R56" s="18">
        <v>56</v>
      </c>
      <c r="S56" s="18">
        <v>56</v>
      </c>
      <c r="T56" s="18">
        <v>56</v>
      </c>
      <c r="U56" s="18">
        <v>56</v>
      </c>
      <c r="V56" s="18">
        <v>56</v>
      </c>
      <c r="W56" s="18">
        <v>55.7</v>
      </c>
      <c r="X56" s="18">
        <v>55.7</v>
      </c>
      <c r="Y56" s="18">
        <v>55.7</v>
      </c>
      <c r="Z56" s="18">
        <v>55.7</v>
      </c>
      <c r="AA56" s="18">
        <v>55.7</v>
      </c>
      <c r="AB56" s="18">
        <v>55.7</v>
      </c>
      <c r="AC56" s="18">
        <v>55.7</v>
      </c>
      <c r="AD56" s="18">
        <v>55.7</v>
      </c>
      <c r="AE56" s="18">
        <v>55.7</v>
      </c>
      <c r="AF56" s="18">
        <v>55.7</v>
      </c>
      <c r="AG56" s="18">
        <v>55.7</v>
      </c>
      <c r="AH56" s="18"/>
      <c r="AI56" s="18"/>
      <c r="AJ56" s="18"/>
      <c r="AK56" s="18"/>
      <c r="AL56" s="18"/>
      <c r="AM56" s="18"/>
      <c r="AN56" s="18"/>
      <c r="AO56" s="27">
        <v>55.7</v>
      </c>
      <c r="AP56" s="27">
        <v>55.7</v>
      </c>
      <c r="AQ56" s="27">
        <v>55.7</v>
      </c>
      <c r="AR56" s="27">
        <v>55.7</v>
      </c>
      <c r="AS56" s="27">
        <v>55.7</v>
      </c>
      <c r="AT56" s="27">
        <v>55.7</v>
      </c>
      <c r="AU56" s="27">
        <v>55.7</v>
      </c>
      <c r="AV56" s="27">
        <v>55.7</v>
      </c>
      <c r="AW56" s="27">
        <v>55.7</v>
      </c>
      <c r="AX56" s="46">
        <v>56</v>
      </c>
      <c r="AY56" s="27">
        <v>56</v>
      </c>
      <c r="AZ56" s="46">
        <v>56</v>
      </c>
      <c r="BA56" s="27">
        <v>56</v>
      </c>
      <c r="BB56" s="27">
        <v>56</v>
      </c>
      <c r="BC56" s="27">
        <v>56</v>
      </c>
      <c r="BD56" s="27">
        <v>54.9</v>
      </c>
      <c r="BE56" s="27"/>
      <c r="BF56" s="27"/>
      <c r="BG56" s="27"/>
      <c r="BH56" s="27"/>
      <c r="BI56" s="27"/>
      <c r="BJ56" s="27"/>
      <c r="BK56" s="27">
        <v>54.9</v>
      </c>
      <c r="BL56" s="27">
        <v>54.9</v>
      </c>
      <c r="BM56" s="27">
        <v>54.9</v>
      </c>
      <c r="BN56" s="27">
        <v>54.9</v>
      </c>
      <c r="BO56" s="27">
        <v>54.9</v>
      </c>
      <c r="BP56" s="27">
        <v>54.9</v>
      </c>
      <c r="BQ56" s="27">
        <v>54.9</v>
      </c>
      <c r="BR56" s="27">
        <v>54.9</v>
      </c>
      <c r="BS56" s="27">
        <v>54.9</v>
      </c>
      <c r="BT56" s="27">
        <v>54.9</v>
      </c>
      <c r="BU56" s="27">
        <v>53</v>
      </c>
      <c r="BV56" s="41">
        <f t="shared" si="17"/>
        <v>3</v>
      </c>
      <c r="BW56" s="26">
        <f>E56-BT56</f>
        <v>1.1000000000000014</v>
      </c>
      <c r="BX56" s="41">
        <f>BT56-BU56</f>
        <v>1.8999999999999986</v>
      </c>
      <c r="BY56" s="41">
        <f>H56-BX56</f>
        <v>-1.8999999999999986</v>
      </c>
      <c r="BZ56" s="26">
        <f>H56-BW56</f>
        <v>-1.1000000000000014</v>
      </c>
      <c r="CA56" s="41">
        <f>BY56-BZ56</f>
        <v>-0.7999999999999972</v>
      </c>
      <c r="CB56" s="41">
        <f>K56-CA56</f>
        <v>0.7999999999999972</v>
      </c>
      <c r="CC56" s="26">
        <f>K56-BZ56</f>
        <v>1.1000000000000014</v>
      </c>
      <c r="CD56" s="41">
        <f>CB56-CC56</f>
        <v>-0.30000000000000426</v>
      </c>
      <c r="CE56" s="41">
        <f>N56-CD56</f>
        <v>56.300000000000004</v>
      </c>
      <c r="CF56" s="26">
        <f>N56-CC56</f>
        <v>54.9</v>
      </c>
      <c r="CG56" s="41">
        <f>CE56-CF56</f>
        <v>1.4000000000000057</v>
      </c>
      <c r="CH56" s="41">
        <f>Q56-CG56</f>
        <v>54.599999999999994</v>
      </c>
      <c r="CI56" s="26">
        <f>Q56-CF56</f>
        <v>1.1000000000000014</v>
      </c>
      <c r="CJ56" s="41">
        <f>CH56-CI56</f>
        <v>53.49999999999999</v>
      </c>
      <c r="CK56" s="41">
        <f>T56-CJ56</f>
        <v>2.500000000000007</v>
      </c>
      <c r="CL56" s="26">
        <f>T56-CI56</f>
        <v>54.9</v>
      </c>
      <c r="CM56" s="41">
        <f>CK56-CL56</f>
        <v>-52.39999999999999</v>
      </c>
      <c r="CN56" s="41">
        <f>W56-CM56</f>
        <v>108.1</v>
      </c>
      <c r="CO56" s="26">
        <f>W56-CL56</f>
        <v>0.8000000000000043</v>
      </c>
      <c r="CP56" s="41">
        <f>CN56-CO56</f>
        <v>107.29999999999998</v>
      </c>
      <c r="CQ56" s="41">
        <f>Z56-CP56</f>
        <v>-51.59999999999998</v>
      </c>
      <c r="CR56" s="26">
        <f>Z56-CO56</f>
        <v>54.9</v>
      </c>
      <c r="CS56" s="43">
        <f t="shared" si="18"/>
        <v>0.36666666666666714</v>
      </c>
      <c r="CT56" s="29"/>
      <c r="CU56" s="28"/>
      <c r="CV56" s="29" t="s">
        <v>132</v>
      </c>
      <c r="CW56" s="29" t="s">
        <v>205</v>
      </c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 t="s">
        <v>133</v>
      </c>
      <c r="DI56" s="30" t="s">
        <v>134</v>
      </c>
      <c r="DJ56" s="30" t="s">
        <v>135</v>
      </c>
      <c r="DK56" s="44">
        <v>40323</v>
      </c>
    </row>
    <row r="57" spans="1:115" ht="12.75">
      <c r="A57" s="32">
        <v>50</v>
      </c>
      <c r="B57" s="31" t="s">
        <v>217</v>
      </c>
      <c r="C57" s="27">
        <v>23</v>
      </c>
      <c r="D57" s="27">
        <v>172</v>
      </c>
      <c r="E57" s="27">
        <v>56.7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>
        <v>56.7</v>
      </c>
      <c r="AH57" s="18">
        <v>56.2</v>
      </c>
      <c r="AI57" s="18">
        <v>55.9</v>
      </c>
      <c r="AJ57" s="18">
        <v>55</v>
      </c>
      <c r="AK57" s="18">
        <v>55.6</v>
      </c>
      <c r="AL57" s="18">
        <v>55.6</v>
      </c>
      <c r="AM57" s="18"/>
      <c r="AN57" s="18"/>
      <c r="AO57" s="27">
        <v>54.9</v>
      </c>
      <c r="AP57" s="27">
        <v>54.9</v>
      </c>
      <c r="AQ57" s="27">
        <v>54.9</v>
      </c>
      <c r="AR57" s="27">
        <v>54.9</v>
      </c>
      <c r="AS57" s="27">
        <v>54.9</v>
      </c>
      <c r="AT57" s="27">
        <v>54.9</v>
      </c>
      <c r="AU57" s="27">
        <v>54.9</v>
      </c>
      <c r="AV57" s="27">
        <v>54.9</v>
      </c>
      <c r="AW57" s="27">
        <v>54.9</v>
      </c>
      <c r="AX57" s="27">
        <v>54.9</v>
      </c>
      <c r="AY57" s="27">
        <v>54.9</v>
      </c>
      <c r="AZ57" s="27">
        <v>54.9</v>
      </c>
      <c r="BA57" s="27">
        <v>54.9</v>
      </c>
      <c r="BB57" s="27">
        <v>54.9</v>
      </c>
      <c r="BC57" s="27">
        <v>54.9</v>
      </c>
      <c r="BD57" s="27"/>
      <c r="BE57" s="27"/>
      <c r="BF57" s="27"/>
      <c r="BG57" s="27"/>
      <c r="BH57" s="27"/>
      <c r="BI57" s="27"/>
      <c r="BJ57" s="27"/>
      <c r="BK57" s="27">
        <v>54.9</v>
      </c>
      <c r="BL57" s="27">
        <v>54.9</v>
      </c>
      <c r="BM57" s="27">
        <v>54.9</v>
      </c>
      <c r="BN57" s="27">
        <v>54.9</v>
      </c>
      <c r="BO57" s="27">
        <v>54.9</v>
      </c>
      <c r="BP57" s="27">
        <v>54.9</v>
      </c>
      <c r="BQ57" s="27">
        <v>54.9</v>
      </c>
      <c r="BR57" s="27">
        <v>54.9</v>
      </c>
      <c r="BS57" s="27">
        <v>54.9</v>
      </c>
      <c r="BT57" s="27">
        <v>54.9</v>
      </c>
      <c r="BU57" s="27">
        <v>53</v>
      </c>
      <c r="BV57" s="41">
        <f t="shared" si="17"/>
        <v>3.700000000000003</v>
      </c>
      <c r="BW57" s="26">
        <f>E57-BT57</f>
        <v>1.8000000000000043</v>
      </c>
      <c r="BX57" s="41">
        <f>BT57-BU57</f>
        <v>1.8999999999999986</v>
      </c>
      <c r="BY57" s="41">
        <f>H57-BX57</f>
        <v>-1.8999999999999986</v>
      </c>
      <c r="BZ57" s="26">
        <f>H57-BW57</f>
        <v>-1.8000000000000043</v>
      </c>
      <c r="CA57" s="41">
        <f>BY57-BZ57</f>
        <v>-0.09999999999999432</v>
      </c>
      <c r="CB57" s="41">
        <f>K57-CA57</f>
        <v>0.09999999999999432</v>
      </c>
      <c r="CC57" s="26">
        <f>K57-BZ57</f>
        <v>1.8000000000000043</v>
      </c>
      <c r="CD57" s="41">
        <f>CB57-CC57</f>
        <v>-1.70000000000001</v>
      </c>
      <c r="CE57" s="41">
        <f>N57-CD57</f>
        <v>1.70000000000001</v>
      </c>
      <c r="CF57" s="26">
        <f>N57-CC57</f>
        <v>-1.8000000000000043</v>
      </c>
      <c r="CG57" s="41">
        <f>CE57-CF57</f>
        <v>3.500000000000014</v>
      </c>
      <c r="CH57" s="41">
        <f>Q57-CG57</f>
        <v>-3.500000000000014</v>
      </c>
      <c r="CI57" s="26">
        <f>Q57-CF57</f>
        <v>1.8000000000000043</v>
      </c>
      <c r="CJ57" s="41">
        <f>CH57-CI57</f>
        <v>-5.3000000000000185</v>
      </c>
      <c r="CK57" s="41">
        <f>T57-CJ57</f>
        <v>5.3000000000000185</v>
      </c>
      <c r="CL57" s="26">
        <f>T57-CI57</f>
        <v>-1.8000000000000043</v>
      </c>
      <c r="CM57" s="41">
        <f>CK57-CL57</f>
        <v>7.100000000000023</v>
      </c>
      <c r="CN57" s="41">
        <f>W57-CM57</f>
        <v>-7.100000000000023</v>
      </c>
      <c r="CO57" s="26">
        <f>W57-CL57</f>
        <v>1.8000000000000043</v>
      </c>
      <c r="CP57" s="41">
        <f>CN57-CO57</f>
        <v>-8.900000000000027</v>
      </c>
      <c r="CQ57" s="41">
        <f>Z57-CP57</f>
        <v>8.900000000000027</v>
      </c>
      <c r="CR57" s="26">
        <f>Z57-CO57</f>
        <v>-1.8000000000000043</v>
      </c>
      <c r="CS57" s="43">
        <f t="shared" si="18"/>
        <v>0.4864864864864873</v>
      </c>
      <c r="CT57" s="29"/>
      <c r="CU57" s="28">
        <f>AK57-AJ57</f>
        <v>0.6000000000000014</v>
      </c>
      <c r="CV57" s="29" t="s">
        <v>216</v>
      </c>
      <c r="CW57" s="29" t="s">
        <v>247</v>
      </c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30"/>
      <c r="DJ57" s="30" t="s">
        <v>235</v>
      </c>
      <c r="DK57" s="44"/>
    </row>
    <row r="58" spans="1:115" ht="12.75">
      <c r="A58" s="32">
        <v>51</v>
      </c>
      <c r="B58" s="31" t="s">
        <v>154</v>
      </c>
      <c r="C58" s="27">
        <v>24</v>
      </c>
      <c r="D58" s="27">
        <v>166</v>
      </c>
      <c r="E58" s="27">
        <v>60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>
        <v>60</v>
      </c>
      <c r="S58" s="18">
        <v>59</v>
      </c>
      <c r="T58" s="18">
        <v>58</v>
      </c>
      <c r="U58" s="18">
        <v>56</v>
      </c>
      <c r="V58" s="18">
        <v>56</v>
      </c>
      <c r="W58" s="18">
        <v>56</v>
      </c>
      <c r="X58" s="18">
        <v>56</v>
      </c>
      <c r="Y58" s="18">
        <v>56</v>
      </c>
      <c r="Z58" s="18">
        <v>55.7</v>
      </c>
      <c r="AA58" s="18">
        <v>55.5</v>
      </c>
      <c r="AB58" s="18">
        <v>55.5</v>
      </c>
      <c r="AC58" s="18">
        <v>56.5</v>
      </c>
      <c r="AD58" s="18">
        <f>AC58+1</f>
        <v>57.5</v>
      </c>
      <c r="AE58" s="18">
        <f>AD58+1</f>
        <v>58.5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27">
        <v>58.5</v>
      </c>
      <c r="AP58" s="27">
        <v>58.5</v>
      </c>
      <c r="AQ58" s="27">
        <v>58.5</v>
      </c>
      <c r="AR58" s="27">
        <v>58.5</v>
      </c>
      <c r="AS58" s="27">
        <v>58.5</v>
      </c>
      <c r="AT58" s="27">
        <v>58.5</v>
      </c>
      <c r="AU58" s="27">
        <v>58.5</v>
      </c>
      <c r="AV58" s="46">
        <v>59</v>
      </c>
      <c r="AW58" s="27">
        <v>59</v>
      </c>
      <c r="AX58" s="27"/>
      <c r="AY58" s="27">
        <v>59.6</v>
      </c>
      <c r="AZ58" s="46">
        <v>57</v>
      </c>
      <c r="BA58" s="46">
        <v>56.7</v>
      </c>
      <c r="BB58" s="27">
        <v>56.7</v>
      </c>
      <c r="BC58" s="27">
        <v>56.7</v>
      </c>
      <c r="BD58" s="27"/>
      <c r="BE58" s="27"/>
      <c r="BF58" s="27"/>
      <c r="BG58" s="27"/>
      <c r="BH58" s="27"/>
      <c r="BI58" s="27"/>
      <c r="BJ58" s="27"/>
      <c r="BK58" s="27">
        <v>56.7</v>
      </c>
      <c r="BL58" s="27">
        <v>56.7</v>
      </c>
      <c r="BM58" s="27">
        <v>56.7</v>
      </c>
      <c r="BN58" s="27">
        <v>56.7</v>
      </c>
      <c r="BO58" s="27">
        <v>56.7</v>
      </c>
      <c r="BP58" s="27">
        <v>56.7</v>
      </c>
      <c r="BQ58" s="27">
        <v>56.7</v>
      </c>
      <c r="BR58" s="27">
        <v>56.7</v>
      </c>
      <c r="BS58" s="27">
        <v>56.7</v>
      </c>
      <c r="BT58" s="27">
        <v>56.7</v>
      </c>
      <c r="BU58" s="27">
        <v>55</v>
      </c>
      <c r="BV58" s="41">
        <f t="shared" si="17"/>
        <v>5</v>
      </c>
      <c r="BW58" s="26">
        <f>E58-BT58</f>
        <v>3.299999999999997</v>
      </c>
      <c r="BX58" s="41">
        <f>BT58-BU58</f>
        <v>1.7000000000000028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3">
        <f t="shared" si="18"/>
        <v>0.6599999999999995</v>
      </c>
      <c r="CT58" s="29"/>
      <c r="CU58" s="28"/>
      <c r="CV58" s="29" t="s">
        <v>158</v>
      </c>
      <c r="CW58" s="29" t="s">
        <v>158</v>
      </c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30"/>
      <c r="DJ58" s="30" t="s">
        <v>155</v>
      </c>
      <c r="DK58" s="44">
        <v>40352</v>
      </c>
    </row>
    <row r="59" spans="1:115" ht="12.75">
      <c r="A59" s="32">
        <v>52</v>
      </c>
      <c r="B59" s="31" t="s">
        <v>106</v>
      </c>
      <c r="C59" s="27">
        <v>23</v>
      </c>
      <c r="D59" s="27">
        <v>163</v>
      </c>
      <c r="E59" s="27">
        <v>55</v>
      </c>
      <c r="F59" s="18">
        <v>54.8</v>
      </c>
      <c r="G59" s="18">
        <v>54.5</v>
      </c>
      <c r="H59" s="18">
        <v>54.3</v>
      </c>
      <c r="I59" s="18">
        <v>54.3</v>
      </c>
      <c r="J59" s="18">
        <v>54.3</v>
      </c>
      <c r="K59" s="18">
        <v>53.5</v>
      </c>
      <c r="L59" s="18">
        <v>53.5</v>
      </c>
      <c r="M59" s="18">
        <v>53.5</v>
      </c>
      <c r="N59" s="18">
        <v>53.5</v>
      </c>
      <c r="O59" s="18">
        <v>53.7</v>
      </c>
      <c r="P59" s="18">
        <v>53.7</v>
      </c>
      <c r="Q59" s="18">
        <v>53.7</v>
      </c>
      <c r="R59" s="18">
        <v>53.5</v>
      </c>
      <c r="S59" s="18">
        <v>53.5</v>
      </c>
      <c r="T59" s="18">
        <v>52</v>
      </c>
      <c r="U59" s="18">
        <v>52</v>
      </c>
      <c r="V59" s="18">
        <v>52</v>
      </c>
      <c r="W59" s="18">
        <v>52</v>
      </c>
      <c r="X59" s="18">
        <v>53.9</v>
      </c>
      <c r="Y59" s="18">
        <v>53.9</v>
      </c>
      <c r="Z59" s="18">
        <v>53.9</v>
      </c>
      <c r="AA59" s="18">
        <f>X59+1</f>
        <v>54.9</v>
      </c>
      <c r="AB59" s="18">
        <v>54.9</v>
      </c>
      <c r="AC59" s="18">
        <v>55.9</v>
      </c>
      <c r="AD59" s="18">
        <f>AC59+1</f>
        <v>56.9</v>
      </c>
      <c r="AE59" s="18">
        <v>53.7</v>
      </c>
      <c r="AF59" s="18">
        <v>53.7</v>
      </c>
      <c r="AG59" s="18">
        <v>52.5</v>
      </c>
      <c r="AH59" s="18"/>
      <c r="AI59" s="18"/>
      <c r="AJ59" s="18"/>
      <c r="AK59" s="18"/>
      <c r="AL59" s="18"/>
      <c r="AM59" s="18"/>
      <c r="AN59" s="18"/>
      <c r="AO59" s="27">
        <v>52.5</v>
      </c>
      <c r="AP59" s="27">
        <v>52.5</v>
      </c>
      <c r="AQ59" s="27">
        <v>52.5</v>
      </c>
      <c r="AR59" s="27">
        <v>52.5</v>
      </c>
      <c r="AS59" s="27">
        <v>52.5</v>
      </c>
      <c r="AT59" s="27">
        <v>52.5</v>
      </c>
      <c r="AU59" s="27">
        <v>52.5</v>
      </c>
      <c r="AV59" s="27">
        <v>52.5</v>
      </c>
      <c r="AW59" s="27">
        <v>52.5</v>
      </c>
      <c r="AX59" s="27">
        <v>52.5</v>
      </c>
      <c r="AY59" s="27">
        <v>52.5</v>
      </c>
      <c r="AZ59" s="27">
        <v>52.5</v>
      </c>
      <c r="BA59" s="27">
        <v>52.5</v>
      </c>
      <c r="BB59" s="27">
        <v>52.5</v>
      </c>
      <c r="BC59" s="27">
        <v>52.5</v>
      </c>
      <c r="BD59" s="27"/>
      <c r="BE59" s="27"/>
      <c r="BF59" s="27"/>
      <c r="BG59" s="27"/>
      <c r="BH59" s="27"/>
      <c r="BI59" s="27"/>
      <c r="BJ59" s="27"/>
      <c r="BK59" s="27">
        <v>52.5</v>
      </c>
      <c r="BL59" s="27">
        <v>52.5</v>
      </c>
      <c r="BM59" s="27">
        <v>52.5</v>
      </c>
      <c r="BN59" s="27">
        <v>52.5</v>
      </c>
      <c r="BO59" s="27">
        <v>52.5</v>
      </c>
      <c r="BP59" s="27">
        <v>52.5</v>
      </c>
      <c r="BQ59" s="27">
        <v>52.5</v>
      </c>
      <c r="BR59" s="27">
        <v>52.5</v>
      </c>
      <c r="BS59" s="27">
        <v>52.5</v>
      </c>
      <c r="BT59" s="27">
        <v>52.5</v>
      </c>
      <c r="BU59" s="27">
        <v>51</v>
      </c>
      <c r="BV59" s="41">
        <f t="shared" si="17"/>
        <v>4</v>
      </c>
      <c r="BW59" s="26">
        <f>E59-BT59</f>
        <v>2.5</v>
      </c>
      <c r="BX59" s="41">
        <f>BT59-BU59</f>
        <v>1.5</v>
      </c>
      <c r="BY59" s="41">
        <f>H59-BX59</f>
        <v>52.8</v>
      </c>
      <c r="BZ59" s="26">
        <f>H59-BW59</f>
        <v>51.8</v>
      </c>
      <c r="CA59" s="41">
        <f>BY59-BZ59</f>
        <v>1</v>
      </c>
      <c r="CB59" s="41">
        <f>K59-CA59</f>
        <v>52.5</v>
      </c>
      <c r="CC59" s="26">
        <f>K59-BZ59</f>
        <v>1.7000000000000028</v>
      </c>
      <c r="CD59" s="41">
        <f>CB59-CC59</f>
        <v>50.8</v>
      </c>
      <c r="CE59" s="41">
        <f>N59-CD59</f>
        <v>2.700000000000003</v>
      </c>
      <c r="CF59" s="26">
        <f>N59-CC59</f>
        <v>51.8</v>
      </c>
      <c r="CG59" s="41">
        <f>CE59-CF59</f>
        <v>-49.099999999999994</v>
      </c>
      <c r="CH59" s="41">
        <f>Q59-CG59</f>
        <v>102.8</v>
      </c>
      <c r="CI59" s="26">
        <f>Q59-CF59</f>
        <v>1.9000000000000057</v>
      </c>
      <c r="CJ59" s="41">
        <f>CH59-CI59</f>
        <v>100.89999999999999</v>
      </c>
      <c r="CK59" s="41">
        <f>T59-CJ59</f>
        <v>-48.89999999999999</v>
      </c>
      <c r="CL59" s="26">
        <f>T59-CI59</f>
        <v>50.099999999999994</v>
      </c>
      <c r="CM59" s="41">
        <f>CK59-CL59</f>
        <v>-98.99999999999999</v>
      </c>
      <c r="CN59" s="41">
        <f>W59-CM59</f>
        <v>151</v>
      </c>
      <c r="CO59" s="26">
        <f>W59-CL59</f>
        <v>1.9000000000000057</v>
      </c>
      <c r="CP59" s="41">
        <f>CN59-CO59</f>
        <v>149.1</v>
      </c>
      <c r="CQ59" s="41">
        <f>Z59-CP59</f>
        <v>-95.19999999999999</v>
      </c>
      <c r="CR59" s="26">
        <f>Z59-CO59</f>
        <v>51.99999999999999</v>
      </c>
      <c r="CS59" s="43">
        <f t="shared" si="18"/>
        <v>0.625</v>
      </c>
      <c r="CT59" s="29">
        <f>E59</f>
        <v>55</v>
      </c>
      <c r="CU59" s="28"/>
      <c r="CV59" s="29" t="s">
        <v>107</v>
      </c>
      <c r="CW59" s="29" t="s">
        <v>172</v>
      </c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30" t="s">
        <v>108</v>
      </c>
      <c r="DJ59" s="30" t="s">
        <v>109</v>
      </c>
      <c r="DK59" s="44" t="s">
        <v>53</v>
      </c>
    </row>
    <row r="60" spans="1:115" ht="12.75">
      <c r="A60" s="32">
        <v>53</v>
      </c>
      <c r="B60" s="31" t="s">
        <v>153</v>
      </c>
      <c r="C60" s="27">
        <v>29</v>
      </c>
      <c r="D60" s="27">
        <v>170</v>
      </c>
      <c r="E60" s="27">
        <v>61.5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58">
        <v>61.5</v>
      </c>
      <c r="BR60" s="58">
        <v>61.5</v>
      </c>
      <c r="BS60" s="58">
        <v>61.5</v>
      </c>
      <c r="BT60" s="58">
        <v>61.5</v>
      </c>
      <c r="BU60" s="27">
        <v>59</v>
      </c>
      <c r="BV60" s="41">
        <f t="shared" si="17"/>
        <v>2.5</v>
      </c>
      <c r="BW60" s="26">
        <f>E60-BT60</f>
        <v>0</v>
      </c>
      <c r="BX60" s="41">
        <f>BT60-BU60</f>
        <v>2.5</v>
      </c>
      <c r="BY60" s="41">
        <f>H60-BX60</f>
        <v>-2.5</v>
      </c>
      <c r="BZ60" s="26">
        <f>H60-BW60</f>
        <v>0</v>
      </c>
      <c r="CA60" s="41">
        <f>BY60-BZ60</f>
        <v>-2.5</v>
      </c>
      <c r="CB60" s="41">
        <f>K60-CA60</f>
        <v>2.5</v>
      </c>
      <c r="CC60" s="26">
        <f>K60-BZ60</f>
        <v>0</v>
      </c>
      <c r="CD60" s="41">
        <f>CB60-CC60</f>
        <v>2.5</v>
      </c>
      <c r="CE60" s="41">
        <f>N60-CD60</f>
        <v>-2.5</v>
      </c>
      <c r="CF60" s="26">
        <f>N60-CC60</f>
        <v>0</v>
      </c>
      <c r="CG60" s="41">
        <f>CE60-CF60</f>
        <v>-2.5</v>
      </c>
      <c r="CH60" s="41">
        <f>Q60-CG60</f>
        <v>2.5</v>
      </c>
      <c r="CI60" s="26">
        <f>Q60-CF60</f>
        <v>0</v>
      </c>
      <c r="CJ60" s="41">
        <f>CH60-CI60</f>
        <v>2.5</v>
      </c>
      <c r="CK60" s="41">
        <f>T60-CJ60</f>
        <v>-2.5</v>
      </c>
      <c r="CL60" s="26">
        <f>T60-CI60</f>
        <v>0</v>
      </c>
      <c r="CM60" s="41">
        <f>CK60-CL60</f>
        <v>-2.5</v>
      </c>
      <c r="CN60" s="41">
        <f>W60-CM60</f>
        <v>2.5</v>
      </c>
      <c r="CO60" s="26">
        <f>W60-CL60</f>
        <v>0</v>
      </c>
      <c r="CP60" s="41">
        <f>CN60-CO60</f>
        <v>2.5</v>
      </c>
      <c r="CQ60" s="41">
        <f>Z60-CP60</f>
        <v>-2.5</v>
      </c>
      <c r="CR60" s="26">
        <f>Z60-CO60</f>
        <v>0</v>
      </c>
      <c r="CS60" s="43">
        <f t="shared" si="18"/>
        <v>0</v>
      </c>
      <c r="CT60" s="29"/>
      <c r="CU60" s="28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30"/>
      <c r="DJ60" s="30"/>
      <c r="DK60" s="44"/>
    </row>
    <row r="61" spans="1:115" ht="12.75">
      <c r="A61" s="21"/>
      <c r="B61" s="22" t="s">
        <v>140</v>
      </c>
      <c r="C61" s="2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4"/>
      <c r="BW61" s="24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5"/>
      <c r="CT61" s="20"/>
      <c r="CU61" s="20"/>
      <c r="CV61" s="20"/>
      <c r="CW61" s="20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</row>
    <row r="62" spans="1:115" ht="12.75">
      <c r="A62" s="32">
        <v>1</v>
      </c>
      <c r="B62" s="31" t="s">
        <v>141</v>
      </c>
      <c r="C62" s="27">
        <v>24</v>
      </c>
      <c r="D62" s="27">
        <v>165</v>
      </c>
      <c r="E62" s="27">
        <v>61.5</v>
      </c>
      <c r="F62" s="18">
        <v>60</v>
      </c>
      <c r="G62" s="18">
        <v>60.7</v>
      </c>
      <c r="H62" s="18">
        <v>60</v>
      </c>
      <c r="I62" s="18">
        <v>61</v>
      </c>
      <c r="J62" s="18">
        <v>60</v>
      </c>
      <c r="K62" s="18">
        <v>59.5</v>
      </c>
      <c r="L62" s="18">
        <v>59.2</v>
      </c>
      <c r="M62" s="18">
        <v>59</v>
      </c>
      <c r="N62" s="18">
        <v>58.4</v>
      </c>
      <c r="O62" s="18">
        <v>57.8</v>
      </c>
      <c r="P62" s="18">
        <v>56.7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>
        <v>57</v>
      </c>
      <c r="BV62" s="41">
        <f aca="true" t="shared" si="19" ref="BV62:BV73">E62-BU62</f>
        <v>4.5</v>
      </c>
      <c r="BW62" s="26"/>
      <c r="BX62" s="41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3">
        <f>BW62/BV62</f>
        <v>0</v>
      </c>
      <c r="CT62" s="29">
        <f>E62</f>
        <v>61.5</v>
      </c>
      <c r="CU62" s="28"/>
      <c r="CV62" s="29" t="s">
        <v>142</v>
      </c>
      <c r="CW62" s="29" t="s">
        <v>143</v>
      </c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>
        <v>59</v>
      </c>
      <c r="DI62" s="30" t="s">
        <v>144</v>
      </c>
      <c r="DJ62" s="30" t="s">
        <v>145</v>
      </c>
      <c r="DK62" s="44" t="s">
        <v>53</v>
      </c>
    </row>
    <row r="63" spans="1:115" ht="12.75">
      <c r="A63" s="32">
        <v>2</v>
      </c>
      <c r="B63" s="31" t="s">
        <v>101</v>
      </c>
      <c r="C63" s="27">
        <v>27</v>
      </c>
      <c r="D63" s="27">
        <v>173</v>
      </c>
      <c r="E63" s="27">
        <v>59</v>
      </c>
      <c r="F63" s="18">
        <v>59</v>
      </c>
      <c r="G63" s="18">
        <v>59</v>
      </c>
      <c r="H63" s="18">
        <v>58.5</v>
      </c>
      <c r="I63" s="18">
        <v>58.5</v>
      </c>
      <c r="J63" s="18">
        <v>58.5</v>
      </c>
      <c r="K63" s="18">
        <v>58.5</v>
      </c>
      <c r="L63" s="18">
        <v>57.3</v>
      </c>
      <c r="M63" s="18">
        <v>57.3</v>
      </c>
      <c r="N63" s="18">
        <v>57.3</v>
      </c>
      <c r="O63" s="18">
        <v>57.3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>
        <v>57.5</v>
      </c>
      <c r="BV63" s="41">
        <f t="shared" si="19"/>
        <v>1.5</v>
      </c>
      <c r="BW63" s="26"/>
      <c r="BX63" s="41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3">
        <f aca="true" t="shared" si="20" ref="CS63:CS68">BW63/BV63</f>
        <v>0</v>
      </c>
      <c r="CT63" s="29"/>
      <c r="CU63" s="28"/>
      <c r="CV63" s="29" t="s">
        <v>102</v>
      </c>
      <c r="CW63" s="29" t="s">
        <v>103</v>
      </c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30" t="s">
        <v>104</v>
      </c>
      <c r="DJ63" s="30" t="s">
        <v>105</v>
      </c>
      <c r="DK63" s="44">
        <v>40274</v>
      </c>
    </row>
    <row r="64" spans="1:115" ht="12.75">
      <c r="A64" s="32">
        <v>3</v>
      </c>
      <c r="B64" s="31" t="s">
        <v>126</v>
      </c>
      <c r="C64" s="27">
        <v>25</v>
      </c>
      <c r="D64" s="27">
        <v>172</v>
      </c>
      <c r="E64" s="27">
        <v>55</v>
      </c>
      <c r="F64" s="18"/>
      <c r="G64" s="18"/>
      <c r="H64" s="18"/>
      <c r="I64" s="18"/>
      <c r="J64" s="18"/>
      <c r="K64" s="18"/>
      <c r="L64" s="18"/>
      <c r="M64" s="18"/>
      <c r="N64" s="18">
        <v>55</v>
      </c>
      <c r="O64" s="18">
        <v>54</v>
      </c>
      <c r="P64" s="18">
        <v>54</v>
      </c>
      <c r="Q64" s="18">
        <v>54</v>
      </c>
      <c r="R64" s="18">
        <v>54</v>
      </c>
      <c r="S64" s="18">
        <v>54</v>
      </c>
      <c r="T64" s="18">
        <v>52</v>
      </c>
      <c r="U64" s="18">
        <v>50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>
        <v>52</v>
      </c>
      <c r="BV64" s="41">
        <f t="shared" si="19"/>
        <v>3</v>
      </c>
      <c r="BW64" s="26"/>
      <c r="BX64" s="41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3">
        <f t="shared" si="20"/>
        <v>0</v>
      </c>
      <c r="CT64" s="29"/>
      <c r="CU64" s="28"/>
      <c r="CV64" s="29" t="s">
        <v>127</v>
      </c>
      <c r="CW64" s="29" t="s">
        <v>128</v>
      </c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30" t="s">
        <v>129</v>
      </c>
      <c r="DJ64" s="30" t="s">
        <v>130</v>
      </c>
      <c r="DK64" s="44">
        <v>40322</v>
      </c>
    </row>
    <row r="65" spans="1:115" ht="12.75">
      <c r="A65" s="32">
        <v>4</v>
      </c>
      <c r="B65" s="31" t="s">
        <v>90</v>
      </c>
      <c r="C65" s="27">
        <v>34</v>
      </c>
      <c r="D65" s="27">
        <v>165</v>
      </c>
      <c r="E65" s="27">
        <v>59.7</v>
      </c>
      <c r="F65" s="18">
        <v>59</v>
      </c>
      <c r="G65" s="18">
        <v>59.7</v>
      </c>
      <c r="H65" s="18">
        <v>59.7</v>
      </c>
      <c r="I65" s="18">
        <v>58.7</v>
      </c>
      <c r="J65" s="18">
        <v>58.5</v>
      </c>
      <c r="K65" s="18">
        <v>58.5</v>
      </c>
      <c r="L65" s="18">
        <v>58.4</v>
      </c>
      <c r="M65" s="18">
        <v>58</v>
      </c>
      <c r="N65" s="18">
        <v>57.6</v>
      </c>
      <c r="O65" s="18">
        <v>56.6</v>
      </c>
      <c r="P65" s="18">
        <v>56.4</v>
      </c>
      <c r="Q65" s="18">
        <v>56</v>
      </c>
      <c r="R65" s="18">
        <v>55.6</v>
      </c>
      <c r="S65" s="18">
        <v>55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>
        <v>55</v>
      </c>
      <c r="BV65" s="41">
        <f t="shared" si="19"/>
        <v>4.700000000000003</v>
      </c>
      <c r="BW65" s="26"/>
      <c r="BX65" s="41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3">
        <f t="shared" si="20"/>
        <v>0</v>
      </c>
      <c r="CT65" s="29">
        <f>E65</f>
        <v>59.7</v>
      </c>
      <c r="CU65" s="28"/>
      <c r="CV65" s="29" t="s">
        <v>91</v>
      </c>
      <c r="CW65" s="29" t="s">
        <v>156</v>
      </c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30" t="s">
        <v>92</v>
      </c>
      <c r="DJ65" s="30" t="s">
        <v>93</v>
      </c>
      <c r="DK65" s="44" t="s">
        <v>53</v>
      </c>
    </row>
    <row r="66" spans="1:115" ht="12.75">
      <c r="A66" s="32">
        <v>5</v>
      </c>
      <c r="B66" s="31" t="s">
        <v>117</v>
      </c>
      <c r="C66" s="27">
        <v>25</v>
      </c>
      <c r="D66" s="27">
        <v>170</v>
      </c>
      <c r="E66" s="27">
        <v>65</v>
      </c>
      <c r="F66" s="18"/>
      <c r="G66" s="18"/>
      <c r="H66" s="18"/>
      <c r="I66" s="18"/>
      <c r="J66" s="18"/>
      <c r="K66" s="18"/>
      <c r="L66" s="18"/>
      <c r="M66" s="18">
        <v>65</v>
      </c>
      <c r="N66" s="18">
        <v>64</v>
      </c>
      <c r="O66" s="18">
        <v>63.5</v>
      </c>
      <c r="P66" s="18">
        <v>63</v>
      </c>
      <c r="Q66" s="18">
        <v>63</v>
      </c>
      <c r="R66" s="18">
        <v>62</v>
      </c>
      <c r="S66" s="18">
        <v>62</v>
      </c>
      <c r="T66" s="18">
        <v>62</v>
      </c>
      <c r="U66" s="18">
        <v>61.7</v>
      </c>
      <c r="V66" s="18">
        <v>61.8</v>
      </c>
      <c r="W66" s="18">
        <v>60.3</v>
      </c>
      <c r="X66" s="18">
        <v>60.2</v>
      </c>
      <c r="Y66" s="18">
        <v>60.3</v>
      </c>
      <c r="Z66" s="18">
        <v>60.1</v>
      </c>
      <c r="AA66" s="18">
        <v>60</v>
      </c>
      <c r="AB66" s="18">
        <v>60</v>
      </c>
      <c r="AC66" s="18">
        <v>60</v>
      </c>
      <c r="AD66" s="18">
        <v>60</v>
      </c>
      <c r="AE66" s="18">
        <v>59.9</v>
      </c>
      <c r="AF66" s="18">
        <v>58.7</v>
      </c>
      <c r="AG66" s="18">
        <v>58.8</v>
      </c>
      <c r="AH66" s="18"/>
      <c r="AI66" s="18">
        <v>58.6</v>
      </c>
      <c r="AJ66" s="18"/>
      <c r="AK66" s="18"/>
      <c r="AL66" s="18"/>
      <c r="AM66" s="18"/>
      <c r="AN66" s="18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>
        <v>59</v>
      </c>
      <c r="BV66" s="41">
        <f t="shared" si="19"/>
        <v>6</v>
      </c>
      <c r="BW66" s="26"/>
      <c r="BX66" s="41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3">
        <f t="shared" si="20"/>
        <v>0</v>
      </c>
      <c r="CT66" s="29"/>
      <c r="CU66" s="28"/>
      <c r="CV66" s="29" t="s">
        <v>118</v>
      </c>
      <c r="CW66" s="29" t="s">
        <v>218</v>
      </c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30" t="s">
        <v>119</v>
      </c>
      <c r="DJ66" s="30" t="s">
        <v>120</v>
      </c>
      <c r="DK66" s="44">
        <v>40321</v>
      </c>
    </row>
    <row r="67" spans="1:115" ht="12.75">
      <c r="A67" s="32">
        <v>6</v>
      </c>
      <c r="B67" s="31" t="s">
        <v>189</v>
      </c>
      <c r="C67" s="27">
        <v>25</v>
      </c>
      <c r="D67" s="27">
        <v>168</v>
      </c>
      <c r="E67" s="27">
        <v>61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>
        <v>59</v>
      </c>
      <c r="AA67" s="18">
        <v>58</v>
      </c>
      <c r="AB67" s="18">
        <v>58</v>
      </c>
      <c r="AC67" s="18">
        <v>57</v>
      </c>
      <c r="AD67" s="18">
        <v>56.6</v>
      </c>
      <c r="AE67" s="18">
        <v>56</v>
      </c>
      <c r="AF67" s="18">
        <v>55</v>
      </c>
      <c r="AG67" s="18">
        <v>54</v>
      </c>
      <c r="AH67" s="18">
        <v>53.5</v>
      </c>
      <c r="AI67" s="18"/>
      <c r="AJ67" s="18">
        <v>53</v>
      </c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>
        <v>54</v>
      </c>
      <c r="BV67" s="41">
        <f t="shared" si="19"/>
        <v>7</v>
      </c>
      <c r="BW67" s="26"/>
      <c r="BX67" s="41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3">
        <f t="shared" si="20"/>
        <v>0</v>
      </c>
      <c r="CT67" s="29"/>
      <c r="CU67" s="28"/>
      <c r="CV67" s="29" t="s">
        <v>193</v>
      </c>
      <c r="CW67" s="29" t="s">
        <v>227</v>
      </c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30"/>
      <c r="DJ67" s="30" t="s">
        <v>202</v>
      </c>
      <c r="DK67" s="44"/>
    </row>
    <row r="68" spans="1:115" ht="12.75">
      <c r="A68" s="32">
        <v>7</v>
      </c>
      <c r="B68" s="31" t="s">
        <v>114</v>
      </c>
      <c r="C68" s="27">
        <v>25</v>
      </c>
      <c r="D68" s="27">
        <v>163</v>
      </c>
      <c r="E68" s="27">
        <v>61</v>
      </c>
      <c r="F68" s="18"/>
      <c r="G68" s="18"/>
      <c r="H68" s="18"/>
      <c r="I68" s="18"/>
      <c r="J68" s="18"/>
      <c r="K68" s="18"/>
      <c r="L68" s="18">
        <v>60</v>
      </c>
      <c r="M68" s="18">
        <v>59.4</v>
      </c>
      <c r="N68" s="18">
        <v>59</v>
      </c>
      <c r="O68" s="18">
        <v>58.6</v>
      </c>
      <c r="P68" s="18">
        <v>58.6</v>
      </c>
      <c r="Q68" s="18">
        <v>58.6</v>
      </c>
      <c r="R68" s="18">
        <v>57.75</v>
      </c>
      <c r="S68" s="18">
        <v>57.7</v>
      </c>
      <c r="T68" s="18">
        <v>57</v>
      </c>
      <c r="U68" s="18">
        <v>57</v>
      </c>
      <c r="V68" s="18">
        <v>56.5</v>
      </c>
      <c r="W68" s="18">
        <v>56.5</v>
      </c>
      <c r="X68" s="18">
        <v>55</v>
      </c>
      <c r="Y68" s="18">
        <v>55</v>
      </c>
      <c r="Z68" s="18">
        <v>55</v>
      </c>
      <c r="AA68" s="18">
        <v>55</v>
      </c>
      <c r="AB68" s="18">
        <v>55</v>
      </c>
      <c r="AC68" s="18">
        <v>55</v>
      </c>
      <c r="AD68" s="18">
        <v>55</v>
      </c>
      <c r="AE68" s="18">
        <v>55.7</v>
      </c>
      <c r="AF68" s="18">
        <v>55.7</v>
      </c>
      <c r="AG68" s="18" t="s">
        <v>228</v>
      </c>
      <c r="AH68" s="18"/>
      <c r="AI68" s="18"/>
      <c r="AJ68" s="18"/>
      <c r="AK68" s="18"/>
      <c r="AL68" s="18"/>
      <c r="AM68" s="18"/>
      <c r="AN68" s="1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>
        <v>53</v>
      </c>
      <c r="BV68" s="41">
        <f t="shared" si="19"/>
        <v>8</v>
      </c>
      <c r="BW68" s="26"/>
      <c r="BX68" s="41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3">
        <f t="shared" si="20"/>
        <v>0</v>
      </c>
      <c r="CT68" s="29"/>
      <c r="CU68" s="28"/>
      <c r="CV68" s="29" t="s">
        <v>115</v>
      </c>
      <c r="CW68" s="29" t="s">
        <v>181</v>
      </c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30" t="s">
        <v>74</v>
      </c>
      <c r="DJ68" s="30" t="s">
        <v>116</v>
      </c>
      <c r="DK68" s="44">
        <v>40299</v>
      </c>
    </row>
    <row r="69" spans="1:115" ht="12.75">
      <c r="A69" s="32">
        <v>8</v>
      </c>
      <c r="B69" s="31" t="s">
        <v>220</v>
      </c>
      <c r="C69" s="27"/>
      <c r="D69" s="27">
        <v>160</v>
      </c>
      <c r="E69" s="27">
        <v>55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>
        <v>55</v>
      </c>
      <c r="AI69" s="18"/>
      <c r="AJ69" s="18">
        <v>53.9</v>
      </c>
      <c r="AK69" s="18">
        <v>53</v>
      </c>
      <c r="AL69" s="18">
        <v>51.4</v>
      </c>
      <c r="AM69" s="18"/>
      <c r="AN69" s="18">
        <v>50.9</v>
      </c>
      <c r="AO69" s="27">
        <v>50.9</v>
      </c>
      <c r="AP69" s="27">
        <v>50.9</v>
      </c>
      <c r="AQ69" s="27">
        <v>49.5</v>
      </c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>
        <v>50</v>
      </c>
      <c r="BV69" s="41">
        <f t="shared" si="19"/>
        <v>5</v>
      </c>
      <c r="BW69" s="26"/>
      <c r="BX69" s="41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3">
        <f aca="true" t="shared" si="21" ref="CS69:CS74">BW69/BV69</f>
        <v>0</v>
      </c>
      <c r="CT69" s="29"/>
      <c r="CU69" s="28">
        <f>AK69-AJ69</f>
        <v>-0.8999999999999986</v>
      </c>
      <c r="CV69" s="29" t="s">
        <v>221</v>
      </c>
      <c r="CW69" s="29" t="s">
        <v>246</v>
      </c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30"/>
      <c r="DJ69" s="30" t="s">
        <v>222</v>
      </c>
      <c r="DK69" s="44"/>
    </row>
    <row r="70" spans="1:115" ht="12.75">
      <c r="A70" s="32">
        <v>9</v>
      </c>
      <c r="B70" s="31" t="s">
        <v>110</v>
      </c>
      <c r="C70" s="27">
        <v>21</v>
      </c>
      <c r="D70" s="27">
        <v>162</v>
      </c>
      <c r="E70" s="27">
        <v>54</v>
      </c>
      <c r="F70" s="18">
        <v>54</v>
      </c>
      <c r="G70" s="18">
        <v>54</v>
      </c>
      <c r="H70" s="18">
        <v>54</v>
      </c>
      <c r="I70" s="18">
        <v>53</v>
      </c>
      <c r="J70" s="18">
        <v>53</v>
      </c>
      <c r="K70" s="18">
        <v>53</v>
      </c>
      <c r="L70" s="18">
        <v>53</v>
      </c>
      <c r="M70" s="18">
        <v>52</v>
      </c>
      <c r="N70" s="18">
        <v>52</v>
      </c>
      <c r="O70" s="18">
        <v>53</v>
      </c>
      <c r="P70" s="18">
        <v>52</v>
      </c>
      <c r="Q70" s="18">
        <v>52</v>
      </c>
      <c r="R70" s="18">
        <v>52</v>
      </c>
      <c r="S70" s="18">
        <v>52</v>
      </c>
      <c r="T70" s="18">
        <v>51</v>
      </c>
      <c r="U70" s="18"/>
      <c r="V70" s="18"/>
      <c r="W70" s="18" t="s">
        <v>191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>
        <v>51</v>
      </c>
      <c r="BV70" s="41">
        <f t="shared" si="19"/>
        <v>3</v>
      </c>
      <c r="BW70" s="26"/>
      <c r="BX70" s="41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3">
        <f t="shared" si="21"/>
        <v>0</v>
      </c>
      <c r="CT70" s="29"/>
      <c r="CU70" s="28"/>
      <c r="CV70" s="29" t="s">
        <v>111</v>
      </c>
      <c r="CW70" s="29" t="s">
        <v>163</v>
      </c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30" t="s">
        <v>112</v>
      </c>
      <c r="DJ70" s="30" t="s">
        <v>113</v>
      </c>
      <c r="DK70" s="44">
        <v>40263</v>
      </c>
    </row>
    <row r="71" spans="1:115" ht="12.75">
      <c r="A71" s="32">
        <v>10</v>
      </c>
      <c r="B71" s="31" t="s">
        <v>64</v>
      </c>
      <c r="C71" s="27">
        <v>23</v>
      </c>
      <c r="D71" s="27">
        <v>172</v>
      </c>
      <c r="E71" s="27">
        <v>74</v>
      </c>
      <c r="F71" s="18">
        <v>73.2</v>
      </c>
      <c r="G71" s="18">
        <v>73.2</v>
      </c>
      <c r="H71" s="18">
        <v>72</v>
      </c>
      <c r="I71" s="18">
        <v>73</v>
      </c>
      <c r="J71" s="18">
        <v>73</v>
      </c>
      <c r="K71" s="18">
        <v>73</v>
      </c>
      <c r="L71" s="18">
        <v>73</v>
      </c>
      <c r="M71" s="18">
        <v>72</v>
      </c>
      <c r="N71" s="18">
        <v>70</v>
      </c>
      <c r="O71" s="18">
        <v>68.8</v>
      </c>
      <c r="P71" s="18">
        <v>68.8</v>
      </c>
      <c r="Q71" s="18">
        <v>67</v>
      </c>
      <c r="R71" s="18">
        <v>67</v>
      </c>
      <c r="S71" s="18">
        <v>67</v>
      </c>
      <c r="T71" s="18">
        <v>67</v>
      </c>
      <c r="U71" s="18">
        <v>66</v>
      </c>
      <c r="V71" s="18">
        <v>66.7</v>
      </c>
      <c r="W71" s="18" t="s">
        <v>191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>
        <v>60</v>
      </c>
      <c r="BV71" s="41">
        <f t="shared" si="19"/>
        <v>14</v>
      </c>
      <c r="BW71" s="26"/>
      <c r="BX71" s="41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3">
        <f t="shared" si="21"/>
        <v>0</v>
      </c>
      <c r="CT71" s="29"/>
      <c r="CU71" s="28"/>
      <c r="CV71" s="29" t="s">
        <v>65</v>
      </c>
      <c r="CW71" s="29" t="s">
        <v>167</v>
      </c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30" t="s">
        <v>66</v>
      </c>
      <c r="DJ71" s="30" t="s">
        <v>67</v>
      </c>
      <c r="DK71" s="44" t="s">
        <v>53</v>
      </c>
    </row>
    <row r="72" spans="1:115" ht="14.25" customHeight="1">
      <c r="A72" s="32">
        <v>11</v>
      </c>
      <c r="B72" s="31" t="s">
        <v>190</v>
      </c>
      <c r="C72" s="27">
        <v>27</v>
      </c>
      <c r="D72" s="27">
        <v>165</v>
      </c>
      <c r="E72" s="27">
        <v>82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v>81.2</v>
      </c>
      <c r="AB72" s="18">
        <v>81</v>
      </c>
      <c r="AC72" s="18">
        <v>80</v>
      </c>
      <c r="AD72" s="18">
        <v>80</v>
      </c>
      <c r="AE72" s="18">
        <v>79</v>
      </c>
      <c r="AF72" s="18">
        <v>79</v>
      </c>
      <c r="AG72" s="18">
        <v>79</v>
      </c>
      <c r="AH72" s="18"/>
      <c r="AI72" s="18">
        <v>79</v>
      </c>
      <c r="AJ72" s="18"/>
      <c r="AK72" s="18"/>
      <c r="AL72" s="18">
        <v>79</v>
      </c>
      <c r="AM72" s="18">
        <v>79</v>
      </c>
      <c r="AN72" s="18">
        <v>79</v>
      </c>
      <c r="AO72" s="27">
        <v>78</v>
      </c>
      <c r="AP72" s="27">
        <v>77</v>
      </c>
      <c r="AQ72" s="27">
        <v>77</v>
      </c>
      <c r="AR72" s="46">
        <v>77</v>
      </c>
      <c r="AS72" s="27">
        <v>77</v>
      </c>
      <c r="AT72" s="27">
        <v>77</v>
      </c>
      <c r="AU72" s="46">
        <v>77</v>
      </c>
      <c r="AV72" s="46">
        <v>77</v>
      </c>
      <c r="AW72" s="46">
        <v>75.5</v>
      </c>
      <c r="AX72" s="27">
        <v>75.5</v>
      </c>
      <c r="AY72" s="27">
        <v>75.5</v>
      </c>
      <c r="AZ72" s="46">
        <v>75.5</v>
      </c>
      <c r="BA72" s="27">
        <v>75.5</v>
      </c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>
        <v>60</v>
      </c>
      <c r="BV72" s="41">
        <f t="shared" si="19"/>
        <v>22</v>
      </c>
      <c r="BW72" s="26"/>
      <c r="BX72" s="41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3">
        <f t="shared" si="21"/>
        <v>0</v>
      </c>
      <c r="CT72" s="29"/>
      <c r="CU72" s="28"/>
      <c r="CV72" s="29" t="s">
        <v>199</v>
      </c>
      <c r="CW72" s="29" t="s">
        <v>248</v>
      </c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30" t="s">
        <v>74</v>
      </c>
      <c r="DJ72" s="30" t="s">
        <v>200</v>
      </c>
      <c r="DK72" s="44"/>
    </row>
    <row r="73" spans="1:115" ht="12.75">
      <c r="A73" s="32">
        <v>12</v>
      </c>
      <c r="B73" s="31" t="s">
        <v>123</v>
      </c>
      <c r="C73" s="27">
        <v>24</v>
      </c>
      <c r="D73" s="27">
        <v>163</v>
      </c>
      <c r="E73" s="27">
        <v>66</v>
      </c>
      <c r="F73" s="18">
        <v>61</v>
      </c>
      <c r="G73" s="18">
        <v>61</v>
      </c>
      <c r="H73" s="18">
        <v>61</v>
      </c>
      <c r="I73" s="18">
        <v>61</v>
      </c>
      <c r="J73" s="18">
        <v>61</v>
      </c>
      <c r="K73" s="18">
        <v>61</v>
      </c>
      <c r="L73" s="18">
        <v>61</v>
      </c>
      <c r="M73" s="18">
        <v>61</v>
      </c>
      <c r="N73" s="18">
        <v>61</v>
      </c>
      <c r="O73" s="18">
        <v>61</v>
      </c>
      <c r="P73" s="18"/>
      <c r="Q73" s="18"/>
      <c r="R73" s="18"/>
      <c r="S73" s="18"/>
      <c r="T73" s="18"/>
      <c r="U73" s="18"/>
      <c r="V73" s="18"/>
      <c r="W73" s="18"/>
      <c r="X73" s="18">
        <v>66</v>
      </c>
      <c r="Y73" s="18">
        <v>66</v>
      </c>
      <c r="Z73" s="18">
        <v>66</v>
      </c>
      <c r="AA73" s="18">
        <f>Y73+1</f>
        <v>67</v>
      </c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27">
        <v>61</v>
      </c>
      <c r="AP73" s="27">
        <v>61</v>
      </c>
      <c r="AQ73" s="27">
        <v>61</v>
      </c>
      <c r="AR73" s="27">
        <v>61</v>
      </c>
      <c r="AS73" s="27">
        <v>61</v>
      </c>
      <c r="AT73" s="27">
        <v>61</v>
      </c>
      <c r="AU73" s="27">
        <v>61</v>
      </c>
      <c r="AV73" s="27">
        <v>61</v>
      </c>
      <c r="AW73" s="27">
        <v>61</v>
      </c>
      <c r="AX73" s="27">
        <v>61</v>
      </c>
      <c r="AY73" s="27">
        <v>61</v>
      </c>
      <c r="AZ73" s="46">
        <v>59</v>
      </c>
      <c r="BA73" s="27">
        <v>59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>
        <v>55</v>
      </c>
      <c r="BV73" s="41">
        <f t="shared" si="19"/>
        <v>11</v>
      </c>
      <c r="BW73" s="26"/>
      <c r="BX73" s="41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3">
        <f t="shared" si="21"/>
        <v>0</v>
      </c>
      <c r="CT73" s="29"/>
      <c r="CU73" s="28"/>
      <c r="CV73" s="29" t="s">
        <v>185</v>
      </c>
      <c r="CW73" s="29" t="s">
        <v>185</v>
      </c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 t="s">
        <v>124</v>
      </c>
      <c r="DI73" s="30"/>
      <c r="DJ73" s="30" t="s">
        <v>125</v>
      </c>
      <c r="DK73" s="44" t="s">
        <v>53</v>
      </c>
    </row>
    <row r="74" spans="1:115" ht="13.5" thickBot="1">
      <c r="A74" s="32">
        <v>13</v>
      </c>
      <c r="B74" s="31" t="s">
        <v>76</v>
      </c>
      <c r="C74" s="27">
        <v>24</v>
      </c>
      <c r="D74" s="27">
        <v>160</v>
      </c>
      <c r="E74" s="27">
        <v>62</v>
      </c>
      <c r="F74" s="18">
        <v>62</v>
      </c>
      <c r="G74" s="18">
        <v>62</v>
      </c>
      <c r="H74" s="18">
        <v>62</v>
      </c>
      <c r="I74" s="18">
        <v>61.9</v>
      </c>
      <c r="J74" s="18">
        <v>62</v>
      </c>
      <c r="K74" s="18">
        <v>60.5</v>
      </c>
      <c r="L74" s="18">
        <v>61</v>
      </c>
      <c r="M74" s="18">
        <v>61</v>
      </c>
      <c r="N74" s="18">
        <v>61</v>
      </c>
      <c r="O74" s="18">
        <v>61</v>
      </c>
      <c r="P74" s="18">
        <v>60.8</v>
      </c>
      <c r="Q74" s="18">
        <v>60.8</v>
      </c>
      <c r="R74" s="18"/>
      <c r="S74" s="18">
        <v>61.6</v>
      </c>
      <c r="T74" s="18">
        <v>60.5</v>
      </c>
      <c r="U74" s="18">
        <v>60.8</v>
      </c>
      <c r="V74" s="18">
        <v>60.8</v>
      </c>
      <c r="W74" s="18">
        <v>60.7</v>
      </c>
      <c r="X74" s="18">
        <v>60.7</v>
      </c>
      <c r="Y74" s="18">
        <v>60.7</v>
      </c>
      <c r="Z74" s="18">
        <v>60.7</v>
      </c>
      <c r="AA74" s="18">
        <v>62</v>
      </c>
      <c r="AB74" s="18">
        <v>62</v>
      </c>
      <c r="AC74" s="18">
        <v>62.1</v>
      </c>
      <c r="AD74" s="18">
        <v>62</v>
      </c>
      <c r="AE74" s="18">
        <v>61.6</v>
      </c>
      <c r="AF74" s="18">
        <v>60.9</v>
      </c>
      <c r="AG74" s="18">
        <v>60.9</v>
      </c>
      <c r="AH74" s="18">
        <v>60.2</v>
      </c>
      <c r="AI74" s="18"/>
      <c r="AJ74" s="18">
        <v>59.7</v>
      </c>
      <c r="AK74" s="18">
        <v>59.5</v>
      </c>
      <c r="AL74" s="18"/>
      <c r="AM74" s="18"/>
      <c r="AN74" s="18"/>
      <c r="AO74" s="27">
        <v>59.5</v>
      </c>
      <c r="AP74" s="27">
        <v>59.5</v>
      </c>
      <c r="AQ74" s="27">
        <v>59.5</v>
      </c>
      <c r="AR74" s="27">
        <v>59.5</v>
      </c>
      <c r="AS74" s="27">
        <v>59.5</v>
      </c>
      <c r="AT74" s="27">
        <v>59.5</v>
      </c>
      <c r="AU74" s="27">
        <v>59.5</v>
      </c>
      <c r="AV74" s="27">
        <v>59.5</v>
      </c>
      <c r="AW74" s="27">
        <v>59.5</v>
      </c>
      <c r="AX74" s="27">
        <v>59.5</v>
      </c>
      <c r="AY74" s="27">
        <v>59.5</v>
      </c>
      <c r="AZ74" s="27">
        <v>59.5</v>
      </c>
      <c r="BA74" s="27">
        <v>59.5</v>
      </c>
      <c r="BB74" s="27">
        <v>59.5</v>
      </c>
      <c r="BC74" s="27">
        <v>59.5</v>
      </c>
      <c r="BD74" s="49"/>
      <c r="BE74" s="49"/>
      <c r="BF74" s="49"/>
      <c r="BG74" s="49"/>
      <c r="BH74" s="49"/>
      <c r="BI74" s="49"/>
      <c r="BJ74" s="49"/>
      <c r="BK74" s="49">
        <v>59.5</v>
      </c>
      <c r="BL74" s="49">
        <v>59.5</v>
      </c>
      <c r="BM74" s="49">
        <v>59.5</v>
      </c>
      <c r="BN74" s="49">
        <v>59.5</v>
      </c>
      <c r="BO74" s="49">
        <v>59.5</v>
      </c>
      <c r="BP74" s="49"/>
      <c r="BQ74" s="49"/>
      <c r="BR74" s="49"/>
      <c r="BS74" s="49"/>
      <c r="BT74" s="49"/>
      <c r="BU74" s="27">
        <v>54</v>
      </c>
      <c r="BV74" s="41">
        <f>E74-BU74</f>
        <v>8</v>
      </c>
      <c r="BW74" s="26"/>
      <c r="BX74" s="41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3">
        <f t="shared" si="21"/>
        <v>0</v>
      </c>
      <c r="CT74" s="29"/>
      <c r="CU74" s="28">
        <f>AK74-AJ74</f>
        <v>-0.20000000000000284</v>
      </c>
      <c r="CV74" s="29" t="s">
        <v>77</v>
      </c>
      <c r="CW74" s="29" t="s">
        <v>78</v>
      </c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30" t="s">
        <v>79</v>
      </c>
      <c r="DJ74" s="30" t="s">
        <v>80</v>
      </c>
      <c r="DK74" s="44"/>
    </row>
    <row r="75" spans="5:99" ht="13.5" thickBot="1"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8" t="s">
        <v>146</v>
      </c>
      <c r="BV75" s="12">
        <f>SUM(BV4:BV16,BV18:BV30,BV32:BV38,BV40:BV53,BV55:BV60)</f>
        <v>596.7000000000002</v>
      </c>
      <c r="BW75" s="12">
        <f>SUM(BW4:BW16,BW18:BW30,BW32:BW38,BW40:BW53,BW55:BW60)</f>
        <v>136.89999999999998</v>
      </c>
      <c r="BX75" s="12">
        <f>SUM(BX4:BX16,BX18:BX30,BX32:BX38,BX40:BX53,BX55:BX60)</f>
        <v>459.8</v>
      </c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59"/>
      <c r="CS75" s="60"/>
      <c r="CU75" s="17">
        <f>SUM(CU4:CU66)</f>
        <v>-0.7000000000000028</v>
      </c>
    </row>
    <row r="76" spans="75:97" ht="12.75">
      <c r="BW76" s="14">
        <f>BW75/BV75</f>
        <v>0.2294285235461705</v>
      </c>
      <c r="BX76" s="14">
        <f>BX75/BV75</f>
        <v>0.7705714764538292</v>
      </c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</row>
    <row r="77" spans="2:100" ht="12.75">
      <c r="B77" s="3"/>
      <c r="CV77" s="19"/>
    </row>
    <row r="78" ht="12.75">
      <c r="B78" s="4"/>
    </row>
    <row r="79" ht="12.75"/>
    <row r="88" spans="2:76" ht="12.75">
      <c r="B88" s="2" t="s">
        <v>147</v>
      </c>
      <c r="BV88" s="2"/>
      <c r="BW88" s="2"/>
      <c r="BX88" s="2"/>
    </row>
  </sheetData>
  <sheetProtection/>
  <mergeCells count="5">
    <mergeCell ref="A3:DK3"/>
    <mergeCell ref="A17:DK17"/>
    <mergeCell ref="A31:DK31"/>
    <mergeCell ref="A39:DK39"/>
    <mergeCell ref="A54:DK54"/>
  </mergeCells>
  <hyperlinks>
    <hyperlink ref="B20" r:id="rId1" display="M@llyuss@, Ольга"/>
    <hyperlink ref="B57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dcterms:created xsi:type="dcterms:W3CDTF">2009-05-19T05:23:09Z</dcterms:created>
  <dcterms:modified xsi:type="dcterms:W3CDTF">2011-08-09T14:15:33Z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