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Смета" sheetId="1" r:id="rId1"/>
  </sheets>
  <definedNames>
    <definedName name="_xlnm.Print_Titles" localSheetId="0">'Смета'!$4:$4</definedName>
    <definedName name="_xlnm.Print_Area" localSheetId="0">'Смета'!$A$1:$H$47</definedName>
  </definedNames>
  <calcPr fullCalcOnLoad="1"/>
</workbook>
</file>

<file path=xl/sharedStrings.xml><?xml version="1.0" encoding="utf-8"?>
<sst xmlns="http://schemas.openxmlformats.org/spreadsheetml/2006/main" count="94" uniqueCount="69">
  <si>
    <t>шт</t>
  </si>
  <si>
    <t>Номер</t>
  </si>
  <si>
    <t>Единица измерения</t>
  </si>
  <si>
    <t>п/п</t>
  </si>
  <si>
    <t>позиции по смете</t>
  </si>
  <si>
    <t>количество</t>
  </si>
  <si>
    <t>цена за единицу, руб</t>
  </si>
  <si>
    <t>стоимость, руб</t>
  </si>
  <si>
    <t>РУБ.</t>
  </si>
  <si>
    <t>Наименование работ (оборудования)</t>
  </si>
  <si>
    <t>В том числе НДС (18%)</t>
  </si>
  <si>
    <t>(локальная смета)</t>
  </si>
  <si>
    <t xml:space="preserve">                   </t>
  </si>
  <si>
    <t xml:space="preserve">на </t>
  </si>
  <si>
    <t>(наименование работ и затрат, наименование объекта)</t>
  </si>
  <si>
    <t>Сметная стоимость</t>
  </si>
  <si>
    <t>Марка, модель.</t>
  </si>
  <si>
    <t>Оборудование</t>
  </si>
  <si>
    <t xml:space="preserve">                                                   Раздел 1. Оборудование</t>
  </si>
  <si>
    <t>ИТОГО по разделу 1 - Оборудование</t>
  </si>
  <si>
    <t xml:space="preserve">ИТОГО </t>
  </si>
  <si>
    <t>м</t>
  </si>
  <si>
    <t xml:space="preserve">                                                   Раздел 2. Расходные материалы</t>
  </si>
  <si>
    <t xml:space="preserve">                                        ЛОКАЛЬНАЯ СМЕТА    №1</t>
  </si>
  <si>
    <t>поставку оборудования, монтажные и пуско-наладочные работы по установке системы видеонаблюдения</t>
  </si>
  <si>
    <t xml:space="preserve">                                                   Раздел 3. Монтажные и пуско-наладочные работы</t>
  </si>
  <si>
    <t>ИТОГО по разделу 3 -Монтажные и пуско-наладочные работы</t>
  </si>
  <si>
    <t>расходные материалы</t>
  </si>
  <si>
    <t>12 В, 6.2 Ач, длина - 151мм, ширина - 66мм, высота - 95+5мм, вес 1.96кг</t>
  </si>
  <si>
    <t>Монтажные работы и пуско-наладочные работы</t>
  </si>
  <si>
    <t>СОГЛАСОВАНО:</t>
  </si>
  <si>
    <t>УТВЕРЖДАЮ:</t>
  </si>
  <si>
    <t xml:space="preserve">Директор ООО "ТК Аврора"
</t>
  </si>
  <si>
    <t>________________________Колобов С.В.</t>
  </si>
  <si>
    <t xml:space="preserve">Аккумулятор GS 7-12 </t>
  </si>
  <si>
    <t>Монтаж оплетки - обжим металлическим колпачком, монтаж центрального контакта - пайка, покрытие корпуса - никель, покрытие центрального контакта - золото, материал диэлектрика - тефлон</t>
  </si>
  <si>
    <t xml:space="preserve">BNC разъем под пайку, 01-014 </t>
  </si>
  <si>
    <t>Металлорукав гибкий диаметром 20мм</t>
  </si>
  <si>
    <t xml:space="preserve">Металлорукав РЗ-ЦХ 20мм </t>
  </si>
  <si>
    <t>Коробка распаячная 100х100х50мм, IP55  для наружнего монтажа с откидной крышкой, цвет серый RAL 7035 6 гермовводов</t>
  </si>
  <si>
    <t>GE41255, коробка для наружней установки</t>
  </si>
  <si>
    <t>"______ " _______________2011 г.</t>
  </si>
  <si>
    <t>" _____ " ________________ 2011 г.</t>
  </si>
  <si>
    <t>Составил :__________________________________________Денисенко М.В.</t>
  </si>
  <si>
    <t>Приложение №1 к Договору № __________      от   _________  2011г.</t>
  </si>
  <si>
    <t>_________________________</t>
  </si>
  <si>
    <t>___________________</t>
  </si>
  <si>
    <t xml:space="preserve">TCC-32327QS2-3.6мм, цветная видеокамера </t>
  </si>
  <si>
    <t>Цветная модульная видеокамера высокого разрешения 1/3"(Sony High-Resolution Super HAD II CCD), "день-ночь", 600 линий, 0.3 лк, объектив 3.6 мм, сигнал/шум 52dB, компенсация встречной засветки BLC/HLS, цифровое снижение шума DNR, баланс белого AWT1/AWT2, OSD-меню, 12 В пост.тока/170 мА, 32x32 мм, одна плата
Производитель: MC Electronics</t>
  </si>
  <si>
    <t xml:space="preserve">К15/5-70-12, термокожух с кронштейном </t>
  </si>
  <si>
    <t>Для модульных камер размером до 32х32 мм со встроенным объективом без автоматической регулировки диафрагмы. Полезный объем: 32*36*36 мм. Диапазон рабочих температур: ±40°С. Степень защиты от воды и пыли IP66/IP67. Входное напряжение 12В.</t>
  </si>
  <si>
    <t>ББП-50 исп.1, ИБП 12В/5A</t>
  </si>
  <si>
    <t>Источник бесперебойного питания. Uвых=13,4V DC, Iн=5А, под аккум. 7 А·ч, автоматическая ШИМ стабилизация выходного напряжения, защита от КЗ и перегрузки, индикатор наличия напряжения в сети и на выходе ИБП.</t>
  </si>
  <si>
    <t>RA-0608AL, цифровой видеорегистратор</t>
  </si>
  <si>
    <t>Видеорегистратор Standalone; формат сжатия видеопотока H.264; ОС Embeded Linux; 8 видеовходов; 4 аудиовхода; Видеовыходы: 1 VGA, 1 BNC, Скорость записи по одному каналу CIF(352x288)25FPS, D1(704x576)6FPS; 2,4,8 каналов одновременного воспроизведения; Возможна установка 1 HDD до 2Tb</t>
  </si>
  <si>
    <t xml:space="preserve">ИБП Ippon Back Power Pro 600 White (360Вт 6.7Kg) </t>
  </si>
  <si>
    <t>Автоотключение без нагрузки через 5 минут
Холодный запуск возможен
Время перезарядки 4 ч (0–90 %)
Время автономной работы 5–30 мин (в зависимости от нагрузки)</t>
  </si>
  <si>
    <t>Пуско-наладочные работы</t>
  </si>
  <si>
    <t>W2243S-PF Glossy Black (1920x1080 5мс 300кд/м 30000:1 176/170 D-Sub 3.8Kg)</t>
  </si>
  <si>
    <t xml:space="preserve">22`` Монитор LCD LG Flatron 
</t>
  </si>
  <si>
    <t xml:space="preserve">ST31000524AS SATA3 7200 rpm 32Mb </t>
  </si>
  <si>
    <t xml:space="preserve">Жесткий диск 1Tb Seagate </t>
  </si>
  <si>
    <t>Стяжки, саморезы, изолента и прочие расходные материалы</t>
  </si>
  <si>
    <t>КВК-П-2 2*0,5, комбинированный кабель для систем видеонаблюдения</t>
  </si>
  <si>
    <t>Конструкция состоит из радиочастотного кабеля РК 75-2-13М многопроволочным медным внутренним проводником 7х0.12 с внешним проводником в виде оплетки из медной проволоки, изоляцией диаметра 2.2 мм и жилы питания сечением 0.50 мм кв объединенных под единой оболочкой из светостабилизированного П/Э (для наружной прокладки). 
Размер кабеля 6,9 мм
Кабели предназначены для передачи телевизионных сигналов в системах видеонаблюдения с одновременным подключением питания и/или передачи сигналов управления.
Бухта 200м.</t>
  </si>
  <si>
    <t>Клипса для труб/металлорукава, 20 мм (250 шт)</t>
  </si>
  <si>
    <t>Трос D2</t>
  </si>
  <si>
    <t>для растяжки диам. 2 мм, стальной, бухта 250м</t>
  </si>
  <si>
    <t>Со скидкой 10%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</si>
</sst>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</numFmts>
  <fonts count="51">
    <font>
      <sz val="10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20"/>
      <name val="Times New Roman Cyr"/>
      <family val="0"/>
    </font>
    <font>
      <sz val="10"/>
      <name val="Helv"/>
      <family val="0"/>
    </font>
    <font>
      <sz val="9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Times New Roman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2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6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61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61" applyNumberFormat="1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  <protection/>
    </xf>
    <xf numFmtId="4" fontId="1" fillId="0" borderId="10" xfId="59" applyNumberFormat="1" applyFont="1" applyBorder="1" applyAlignment="1">
      <alignment horizontal="right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  <protection/>
    </xf>
    <xf numFmtId="2" fontId="1" fillId="0" borderId="10" xfId="59" applyNumberFormat="1" applyFont="1" applyBorder="1" applyAlignment="1">
      <alignment horizontal="right"/>
      <protection/>
    </xf>
    <xf numFmtId="0" fontId="11" fillId="34" borderId="10" xfId="0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right" vertical="top"/>
    </xf>
    <xf numFmtId="1" fontId="11" fillId="34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Border="1" applyAlignment="1">
      <alignment vertical="top" wrapText="1"/>
    </xf>
    <xf numFmtId="0" fontId="11" fillId="35" borderId="10" xfId="0" applyFont="1" applyFill="1" applyBorder="1" applyAlignment="1">
      <alignment horizontal="center" vertical="top" wrapText="1"/>
    </xf>
    <xf numFmtId="2" fontId="11" fillId="35" borderId="10" xfId="0" applyNumberFormat="1" applyFont="1" applyFill="1" applyBorder="1" applyAlignment="1">
      <alignment horizontal="right" vertical="top"/>
    </xf>
    <xf numFmtId="1" fontId="11" fillId="35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3" xfId="61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wrapText="1"/>
    </xf>
    <xf numFmtId="4" fontId="11" fillId="35" borderId="13" xfId="59" applyNumberFormat="1" applyFont="1" applyFill="1" applyBorder="1" applyAlignment="1">
      <alignment horizontal="right"/>
      <protection/>
    </xf>
    <xf numFmtId="0" fontId="11" fillId="35" borderId="12" xfId="0" applyFont="1" applyFill="1" applyBorder="1" applyAlignment="1">
      <alignment horizontal="center" vertical="top" wrapText="1"/>
    </xf>
    <xf numFmtId="4" fontId="11" fillId="35" borderId="13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vertical="center" wrapText="1"/>
    </xf>
    <xf numFmtId="0" fontId="11" fillId="34" borderId="12" xfId="0" applyFont="1" applyFill="1" applyBorder="1" applyAlignment="1">
      <alignment horizontal="center" vertical="top" wrapText="1"/>
    </xf>
    <xf numFmtId="4" fontId="11" fillId="33" borderId="13" xfId="0" applyNumberFormat="1" applyFont="1" applyFill="1" applyBorder="1" applyAlignment="1">
      <alignment wrapText="1"/>
    </xf>
    <xf numFmtId="0" fontId="11" fillId="34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2" fontId="11" fillId="34" borderId="15" xfId="0" applyNumberFormat="1" applyFont="1" applyFill="1" applyBorder="1" applyAlignment="1">
      <alignment horizontal="right" vertical="top"/>
    </xf>
    <xf numFmtId="1" fontId="11" fillId="34" borderId="15" xfId="0" applyNumberFormat="1" applyFont="1" applyFill="1" applyBorder="1" applyAlignment="1">
      <alignment horizontal="right" vertical="top"/>
    </xf>
    <xf numFmtId="4" fontId="11" fillId="33" borderId="16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14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11" fillId="34" borderId="20" xfId="0" applyFont="1" applyFill="1" applyBorder="1" applyAlignment="1">
      <alignment horizontal="left" wrapText="1"/>
    </xf>
    <xf numFmtId="0" fontId="11" fillId="34" borderId="21" xfId="0" applyFont="1" applyFill="1" applyBorder="1" applyAlignment="1">
      <alignment horizontal="left" wrapText="1"/>
    </xf>
    <xf numFmtId="0" fontId="11" fillId="34" borderId="22" xfId="0" applyFont="1" applyFill="1" applyBorder="1" applyAlignment="1">
      <alignment horizontal="left" vertical="top" wrapText="1"/>
    </xf>
    <xf numFmtId="0" fontId="11" fillId="34" borderId="23" xfId="0" applyFont="1" applyFill="1" applyBorder="1" applyAlignment="1">
      <alignment horizontal="left" vertical="top" wrapText="1"/>
    </xf>
    <xf numFmtId="49" fontId="11" fillId="35" borderId="24" xfId="0" applyNumberFormat="1" applyFont="1" applyFill="1" applyBorder="1" applyAlignment="1">
      <alignment horizontal="right" vertical="center" wrapText="1"/>
    </xf>
    <xf numFmtId="49" fontId="11" fillId="35" borderId="25" xfId="0" applyNumberFormat="1" applyFont="1" applyFill="1" applyBorder="1" applyAlignment="1">
      <alignment horizontal="right" vertical="center" wrapText="1"/>
    </xf>
    <xf numFmtId="49" fontId="11" fillId="35" borderId="21" xfId="0" applyNumberFormat="1" applyFont="1" applyFill="1" applyBorder="1" applyAlignment="1">
      <alignment horizontal="right" vertical="center" wrapText="1"/>
    </xf>
    <xf numFmtId="0" fontId="11" fillId="35" borderId="20" xfId="0" applyFont="1" applyFill="1" applyBorder="1" applyAlignment="1">
      <alignment horizontal="left" vertical="top" wrapText="1"/>
    </xf>
    <xf numFmtId="0" fontId="11" fillId="35" borderId="21" xfId="0" applyFont="1" applyFill="1" applyBorder="1" applyAlignment="1">
      <alignment horizontal="left" vertical="top" wrapText="1"/>
    </xf>
    <xf numFmtId="49" fontId="11" fillId="33" borderId="24" xfId="0" applyNumberFormat="1" applyFont="1" applyFill="1" applyBorder="1" applyAlignment="1">
      <alignment horizontal="left" vertical="center" wrapText="1"/>
    </xf>
    <xf numFmtId="49" fontId="11" fillId="33" borderId="25" xfId="0" applyNumberFormat="1" applyFont="1" applyFill="1" applyBorder="1" applyAlignment="1">
      <alignment horizontal="left" vertical="center" wrapText="1"/>
    </xf>
    <xf numFmtId="49" fontId="11" fillId="33" borderId="26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view="pageBreakPreview" zoomScale="115" zoomScaleNormal="85" zoomScaleSheetLayoutView="115" zoomScalePageLayoutView="0" workbookViewId="0" topLeftCell="A31">
      <selection activeCell="C35" sqref="C35"/>
    </sheetView>
  </sheetViews>
  <sheetFormatPr defaultColWidth="9.00390625" defaultRowHeight="12.75"/>
  <cols>
    <col min="1" max="1" width="7.125" style="2" customWidth="1"/>
    <col min="2" max="2" width="14.625" style="2" customWidth="1"/>
    <col min="3" max="3" width="51.00390625" style="3" customWidth="1"/>
    <col min="4" max="4" width="21.125" style="2" customWidth="1"/>
    <col min="5" max="5" width="12.375" style="2" customWidth="1"/>
    <col min="6" max="6" width="12.125" style="2" customWidth="1"/>
    <col min="7" max="7" width="12.625" style="2" customWidth="1"/>
    <col min="8" max="8" width="16.25390625" style="2" customWidth="1"/>
    <col min="9" max="9" width="2.00390625" style="1" customWidth="1"/>
    <col min="10" max="16384" width="9.125" style="1" customWidth="1"/>
  </cols>
  <sheetData>
    <row r="1" spans="1:8" ht="12.75">
      <c r="A1" s="38"/>
      <c r="B1" s="39"/>
      <c r="C1" s="40"/>
      <c r="D1" s="64" t="s">
        <v>44</v>
      </c>
      <c r="E1" s="65"/>
      <c r="F1" s="66"/>
      <c r="G1" s="67"/>
      <c r="H1" s="67"/>
    </row>
    <row r="2" spans="1:8" ht="21.75" customHeight="1">
      <c r="A2" s="41" t="s">
        <v>30</v>
      </c>
      <c r="B2" s="39"/>
      <c r="C2" s="40"/>
      <c r="D2" s="68"/>
      <c r="E2" s="68"/>
      <c r="F2" s="66"/>
      <c r="G2" s="69" t="s">
        <v>31</v>
      </c>
      <c r="H2" s="70"/>
    </row>
    <row r="3" spans="1:8" ht="12.75">
      <c r="A3" s="81" t="s">
        <v>32</v>
      </c>
      <c r="B3" s="81"/>
      <c r="C3" s="81"/>
      <c r="D3" s="68"/>
      <c r="E3" s="68"/>
      <c r="F3" s="66"/>
      <c r="G3" s="82" t="s">
        <v>45</v>
      </c>
      <c r="H3" s="82"/>
    </row>
    <row r="4" spans="1:8" ht="12.75">
      <c r="A4" s="42"/>
      <c r="B4" s="39"/>
      <c r="C4" s="40"/>
      <c r="D4" s="68"/>
      <c r="E4" s="68"/>
      <c r="F4" s="66"/>
      <c r="G4" s="71"/>
      <c r="H4" s="70"/>
    </row>
    <row r="5" spans="1:8" ht="12.75">
      <c r="A5" s="42"/>
      <c r="B5" s="39"/>
      <c r="C5" s="40"/>
      <c r="D5" s="68"/>
      <c r="E5" s="68"/>
      <c r="F5" s="66"/>
      <c r="G5" s="71"/>
      <c r="H5" s="70"/>
    </row>
    <row r="6" spans="1:8" ht="12.75">
      <c r="A6" s="42" t="s">
        <v>33</v>
      </c>
      <c r="B6" s="39"/>
      <c r="C6" s="40"/>
      <c r="D6" s="68"/>
      <c r="E6" s="68"/>
      <c r="F6" s="66"/>
      <c r="G6" s="71" t="s">
        <v>46</v>
      </c>
      <c r="H6" s="70"/>
    </row>
    <row r="7" spans="1:8" ht="12.75">
      <c r="A7" s="42" t="s">
        <v>42</v>
      </c>
      <c r="B7" s="39"/>
      <c r="C7" s="40"/>
      <c r="D7" s="68"/>
      <c r="E7" s="68"/>
      <c r="F7" s="66"/>
      <c r="G7" s="71" t="s">
        <v>41</v>
      </c>
      <c r="H7" s="70"/>
    </row>
    <row r="8" spans="1:8" ht="15.75">
      <c r="A8" s="15"/>
      <c r="B8" s="15"/>
      <c r="C8" s="83" t="s">
        <v>23</v>
      </c>
      <c r="D8" s="83"/>
      <c r="E8" s="83"/>
      <c r="F8" s="84"/>
      <c r="G8" s="85"/>
      <c r="H8" s="85"/>
    </row>
    <row r="9" spans="1:8" ht="21.75" customHeight="1">
      <c r="A9" s="16"/>
      <c r="B9" s="90" t="s">
        <v>11</v>
      </c>
      <c r="C9" s="90"/>
      <c r="D9" s="90"/>
      <c r="E9" s="90"/>
      <c r="F9" s="90"/>
      <c r="G9" s="90"/>
      <c r="H9" s="90"/>
    </row>
    <row r="10" spans="1:8" ht="12.75">
      <c r="A10" s="14"/>
      <c r="B10" s="14"/>
      <c r="C10" s="14"/>
      <c r="D10" s="17"/>
      <c r="E10" s="14"/>
      <c r="F10" s="14"/>
      <c r="G10" s="91" t="s">
        <v>12</v>
      </c>
      <c r="H10" s="91"/>
    </row>
    <row r="11" spans="1:8" ht="12.75">
      <c r="A11" s="18" t="s">
        <v>13</v>
      </c>
      <c r="B11" s="89" t="s">
        <v>24</v>
      </c>
      <c r="C11" s="89"/>
      <c r="D11" s="89"/>
      <c r="E11" s="89"/>
      <c r="F11" s="89"/>
      <c r="G11" s="89"/>
      <c r="H11" s="89"/>
    </row>
    <row r="12" spans="1:8" ht="12.75">
      <c r="A12" s="16"/>
      <c r="B12" s="88" t="s">
        <v>14</v>
      </c>
      <c r="C12" s="88"/>
      <c r="D12" s="88"/>
      <c r="E12" s="88"/>
      <c r="F12" s="88"/>
      <c r="G12" s="88"/>
      <c r="H12" s="88"/>
    </row>
    <row r="13" spans="1:8" ht="12.75">
      <c r="A13" s="14"/>
      <c r="B13" s="14"/>
      <c r="C13" s="14"/>
      <c r="D13" s="14"/>
      <c r="E13" s="14"/>
      <c r="F13" s="14"/>
      <c r="G13" s="14"/>
      <c r="H13" s="14"/>
    </row>
    <row r="14" spans="1:8" ht="12.75">
      <c r="A14" s="87"/>
      <c r="B14" s="87"/>
      <c r="C14" s="87"/>
      <c r="D14" s="87"/>
      <c r="E14" s="20" t="s">
        <v>15</v>
      </c>
      <c r="F14" s="20"/>
      <c r="G14" s="21">
        <f>H46</f>
        <v>101857.8</v>
      </c>
      <c r="H14" s="19" t="s">
        <v>8</v>
      </c>
    </row>
    <row r="15" spans="1:8" ht="12.75">
      <c r="A15" s="17"/>
      <c r="B15" s="17"/>
      <c r="C15" s="17"/>
      <c r="D15" s="17"/>
      <c r="E15" s="20" t="s">
        <v>68</v>
      </c>
      <c r="F15" s="72"/>
      <c r="G15" s="104">
        <f>G14*0.9</f>
        <v>91672.02</v>
      </c>
      <c r="H15" s="19" t="s">
        <v>8</v>
      </c>
    </row>
    <row r="16" spans="1:8" ht="13.5" thickBot="1">
      <c r="A16" s="86"/>
      <c r="B16" s="86"/>
      <c r="C16" s="86"/>
      <c r="D16" s="86"/>
      <c r="E16" s="86"/>
      <c r="F16" s="86"/>
      <c r="G16" s="86"/>
      <c r="H16" s="86"/>
    </row>
    <row r="17" spans="1:8" ht="13.5" thickTop="1">
      <c r="A17" s="76" t="s">
        <v>1</v>
      </c>
      <c r="B17" s="77"/>
      <c r="C17" s="78" t="s">
        <v>9</v>
      </c>
      <c r="D17" s="78" t="s">
        <v>16</v>
      </c>
      <c r="E17" s="78" t="s">
        <v>2</v>
      </c>
      <c r="F17" s="78" t="s">
        <v>17</v>
      </c>
      <c r="G17" s="78"/>
      <c r="H17" s="80"/>
    </row>
    <row r="18" spans="1:8" ht="24">
      <c r="A18" s="43" t="s">
        <v>3</v>
      </c>
      <c r="B18" s="5" t="s">
        <v>4</v>
      </c>
      <c r="C18" s="79"/>
      <c r="D18" s="79"/>
      <c r="E18" s="79"/>
      <c r="F18" s="5" t="s">
        <v>5</v>
      </c>
      <c r="G18" s="5" t="s">
        <v>6</v>
      </c>
      <c r="H18" s="44" t="s">
        <v>7</v>
      </c>
    </row>
    <row r="19" spans="1:8" ht="12.75">
      <c r="A19" s="45">
        <v>1</v>
      </c>
      <c r="B19" s="4">
        <v>2</v>
      </c>
      <c r="C19" s="5">
        <v>3</v>
      </c>
      <c r="D19" s="4">
        <v>4</v>
      </c>
      <c r="E19" s="6">
        <v>5</v>
      </c>
      <c r="F19" s="6">
        <v>6</v>
      </c>
      <c r="G19" s="6">
        <v>7</v>
      </c>
      <c r="H19" s="46">
        <v>8</v>
      </c>
    </row>
    <row r="20" spans="1:8" ht="12.75">
      <c r="A20" s="73" t="s">
        <v>18</v>
      </c>
      <c r="B20" s="74"/>
      <c r="C20" s="74"/>
      <c r="D20" s="74"/>
      <c r="E20" s="74"/>
      <c r="F20" s="74"/>
      <c r="G20" s="74"/>
      <c r="H20" s="75"/>
    </row>
    <row r="21" spans="1:8" ht="84">
      <c r="A21" s="47">
        <v>1</v>
      </c>
      <c r="B21" s="36">
        <v>1</v>
      </c>
      <c r="C21" s="48" t="s">
        <v>48</v>
      </c>
      <c r="D21" s="22" t="s">
        <v>47</v>
      </c>
      <c r="E21" s="22" t="s">
        <v>0</v>
      </c>
      <c r="F21" s="23">
        <v>8</v>
      </c>
      <c r="G21" s="24">
        <v>2175</v>
      </c>
      <c r="H21" s="49">
        <f>G21*F21</f>
        <v>17400</v>
      </c>
    </row>
    <row r="22" spans="1:8" ht="60">
      <c r="A22" s="47">
        <v>2</v>
      </c>
      <c r="B22" s="36">
        <v>2</v>
      </c>
      <c r="C22" s="48" t="s">
        <v>50</v>
      </c>
      <c r="D22" s="22" t="s">
        <v>49</v>
      </c>
      <c r="E22" s="22" t="s">
        <v>0</v>
      </c>
      <c r="F22" s="23">
        <v>8</v>
      </c>
      <c r="G22" s="24">
        <v>660</v>
      </c>
      <c r="H22" s="49">
        <f>G22*F22</f>
        <v>5280</v>
      </c>
    </row>
    <row r="23" spans="1:8" ht="48">
      <c r="A23" s="47">
        <v>3</v>
      </c>
      <c r="B23" s="36">
        <v>3</v>
      </c>
      <c r="C23" s="32" t="s">
        <v>52</v>
      </c>
      <c r="D23" s="22" t="s">
        <v>51</v>
      </c>
      <c r="E23" s="22" t="s">
        <v>0</v>
      </c>
      <c r="F23" s="23">
        <v>2</v>
      </c>
      <c r="G23" s="24">
        <v>1291</v>
      </c>
      <c r="H23" s="49">
        <f>G23*F23</f>
        <v>2582</v>
      </c>
    </row>
    <row r="24" spans="1:8" ht="24">
      <c r="A24" s="47">
        <v>4</v>
      </c>
      <c r="B24" s="36">
        <v>4</v>
      </c>
      <c r="C24" s="32" t="s">
        <v>28</v>
      </c>
      <c r="D24" s="22" t="s">
        <v>34</v>
      </c>
      <c r="E24" s="22" t="s">
        <v>0</v>
      </c>
      <c r="F24" s="23">
        <v>2</v>
      </c>
      <c r="G24" s="24">
        <v>298.8</v>
      </c>
      <c r="H24" s="49">
        <f>G24*F24</f>
        <v>597.6</v>
      </c>
    </row>
    <row r="25" spans="1:8" ht="36">
      <c r="A25" s="47">
        <v>5</v>
      </c>
      <c r="B25" s="36">
        <v>5</v>
      </c>
      <c r="C25" s="32" t="s">
        <v>58</v>
      </c>
      <c r="D25" s="22" t="s">
        <v>59</v>
      </c>
      <c r="E25" s="22" t="s">
        <v>0</v>
      </c>
      <c r="F25" s="23">
        <v>1</v>
      </c>
      <c r="G25" s="24">
        <v>4450</v>
      </c>
      <c r="H25" s="49"/>
    </row>
    <row r="26" spans="1:8" ht="12.75">
      <c r="A26" s="47">
        <v>6</v>
      </c>
      <c r="B26" s="36">
        <v>6</v>
      </c>
      <c r="C26" s="32" t="s">
        <v>60</v>
      </c>
      <c r="D26" s="22" t="s">
        <v>61</v>
      </c>
      <c r="E26" s="22" t="s">
        <v>0</v>
      </c>
      <c r="F26" s="23">
        <v>1</v>
      </c>
      <c r="G26" s="24">
        <v>1686</v>
      </c>
      <c r="H26" s="49"/>
    </row>
    <row r="27" spans="1:8" ht="12.75" customHeight="1">
      <c r="A27" s="47">
        <v>7</v>
      </c>
      <c r="B27" s="36">
        <v>7</v>
      </c>
      <c r="C27" s="50" t="s">
        <v>54</v>
      </c>
      <c r="D27" s="22" t="s">
        <v>53</v>
      </c>
      <c r="E27" s="22" t="s">
        <v>0</v>
      </c>
      <c r="F27" s="36">
        <v>1</v>
      </c>
      <c r="G27" s="51">
        <v>10250</v>
      </c>
      <c r="H27" s="49">
        <f>G27*F27</f>
        <v>10250</v>
      </c>
    </row>
    <row r="28" spans="1:8" ht="12.75" customHeight="1">
      <c r="A28" s="47">
        <v>8</v>
      </c>
      <c r="B28" s="36">
        <v>8</v>
      </c>
      <c r="C28" s="32" t="s">
        <v>56</v>
      </c>
      <c r="D28" s="22" t="s">
        <v>55</v>
      </c>
      <c r="E28" s="22" t="s">
        <v>0</v>
      </c>
      <c r="F28" s="23">
        <v>1</v>
      </c>
      <c r="G28" s="24">
        <v>1818</v>
      </c>
      <c r="H28" s="49">
        <f>G28*F28</f>
        <v>1818</v>
      </c>
    </row>
    <row r="29" spans="1:8" ht="12.75" customHeight="1">
      <c r="A29" s="96" t="s">
        <v>19</v>
      </c>
      <c r="B29" s="97"/>
      <c r="C29" s="97"/>
      <c r="D29" s="97"/>
      <c r="E29" s="97"/>
      <c r="F29" s="97"/>
      <c r="G29" s="98"/>
      <c r="H29" s="52">
        <f>SUM(H20:H28)</f>
        <v>37927.6</v>
      </c>
    </row>
    <row r="30" spans="1:8" ht="12.75" customHeight="1">
      <c r="A30" s="53"/>
      <c r="B30" s="99" t="s">
        <v>10</v>
      </c>
      <c r="C30" s="100"/>
      <c r="D30" s="33" t="s">
        <v>8</v>
      </c>
      <c r="E30" s="34"/>
      <c r="F30" s="34"/>
      <c r="G30" s="35"/>
      <c r="H30" s="54">
        <f>H29*18/118</f>
        <v>5785.566101694914</v>
      </c>
    </row>
    <row r="31" spans="1:8" ht="12.75" customHeight="1">
      <c r="A31" s="101" t="s">
        <v>22</v>
      </c>
      <c r="B31" s="102"/>
      <c r="C31" s="102"/>
      <c r="D31" s="102"/>
      <c r="E31" s="102"/>
      <c r="F31" s="102"/>
      <c r="G31" s="102"/>
      <c r="H31" s="103"/>
    </row>
    <row r="32" spans="1:8" ht="48">
      <c r="A32" s="47">
        <v>9</v>
      </c>
      <c r="B32" s="36">
        <v>9</v>
      </c>
      <c r="C32" s="48" t="s">
        <v>35</v>
      </c>
      <c r="D32" s="22" t="s">
        <v>36</v>
      </c>
      <c r="E32" s="22" t="s">
        <v>0</v>
      </c>
      <c r="F32" s="23">
        <v>8</v>
      </c>
      <c r="G32" s="24">
        <v>30</v>
      </c>
      <c r="H32" s="55">
        <f>F32*G32</f>
        <v>240</v>
      </c>
    </row>
    <row r="33" spans="1:8" ht="132">
      <c r="A33" s="47">
        <v>10</v>
      </c>
      <c r="B33" s="36">
        <v>10</v>
      </c>
      <c r="C33" s="48" t="s">
        <v>64</v>
      </c>
      <c r="D33" s="22" t="s">
        <v>63</v>
      </c>
      <c r="E33" s="22" t="s">
        <v>21</v>
      </c>
      <c r="F33" s="23">
        <v>800</v>
      </c>
      <c r="G33" s="24">
        <v>21.819</v>
      </c>
      <c r="H33" s="55">
        <f>F33*G33</f>
        <v>17455.2</v>
      </c>
    </row>
    <row r="34" spans="1:8" ht="12.75">
      <c r="A34" s="47">
        <v>11</v>
      </c>
      <c r="B34" s="36">
        <v>11</v>
      </c>
      <c r="C34" s="25" t="s">
        <v>67</v>
      </c>
      <c r="D34" s="26" t="s">
        <v>66</v>
      </c>
      <c r="E34" s="26" t="s">
        <v>21</v>
      </c>
      <c r="F34" s="27">
        <v>250</v>
      </c>
      <c r="G34" s="28">
        <v>4.9</v>
      </c>
      <c r="H34" s="55">
        <f>F34*G34</f>
        <v>1225</v>
      </c>
    </row>
    <row r="35" spans="1:8" ht="24">
      <c r="A35" s="47">
        <v>12</v>
      </c>
      <c r="B35" s="36">
        <v>12</v>
      </c>
      <c r="C35" s="25" t="s">
        <v>37</v>
      </c>
      <c r="D35" s="26" t="s">
        <v>38</v>
      </c>
      <c r="E35" s="26" t="s">
        <v>21</v>
      </c>
      <c r="F35" s="23">
        <v>200</v>
      </c>
      <c r="G35" s="28">
        <v>17.2</v>
      </c>
      <c r="H35" s="55">
        <f>F35*G35</f>
        <v>3440</v>
      </c>
    </row>
    <row r="36" spans="1:8" ht="36">
      <c r="A36" s="47">
        <v>13</v>
      </c>
      <c r="B36" s="36">
        <v>13</v>
      </c>
      <c r="C36" s="56" t="s">
        <v>65</v>
      </c>
      <c r="D36" s="22" t="s">
        <v>65</v>
      </c>
      <c r="E36" s="22" t="s">
        <v>0</v>
      </c>
      <c r="F36" s="23">
        <v>1</v>
      </c>
      <c r="G36" s="24">
        <v>274</v>
      </c>
      <c r="H36" s="55">
        <f>F36*G36</f>
        <v>274</v>
      </c>
    </row>
    <row r="37" spans="1:8" ht="24">
      <c r="A37" s="47">
        <v>14</v>
      </c>
      <c r="B37" s="36">
        <v>14</v>
      </c>
      <c r="C37" s="25" t="s">
        <v>39</v>
      </c>
      <c r="D37" s="26" t="s">
        <v>40</v>
      </c>
      <c r="E37" s="26" t="s">
        <v>0</v>
      </c>
      <c r="F37" s="27">
        <v>8</v>
      </c>
      <c r="G37" s="28">
        <v>37</v>
      </c>
      <c r="H37" s="55">
        <f>G37*F37</f>
        <v>296</v>
      </c>
    </row>
    <row r="38" spans="1:8" ht="12.75" customHeight="1">
      <c r="A38" s="47">
        <v>15</v>
      </c>
      <c r="B38" s="36">
        <v>15</v>
      </c>
      <c r="C38" s="25" t="s">
        <v>62</v>
      </c>
      <c r="D38" s="26" t="s">
        <v>27</v>
      </c>
      <c r="E38" s="26" t="s">
        <v>0</v>
      </c>
      <c r="F38" s="27">
        <v>1</v>
      </c>
      <c r="G38" s="28">
        <v>3000</v>
      </c>
      <c r="H38" s="55">
        <f>G38*F38</f>
        <v>3000</v>
      </c>
    </row>
    <row r="39" spans="1:8" ht="12.75" customHeight="1">
      <c r="A39" s="96"/>
      <c r="B39" s="97"/>
      <c r="C39" s="97"/>
      <c r="D39" s="97"/>
      <c r="E39" s="97"/>
      <c r="F39" s="97"/>
      <c r="G39" s="98"/>
      <c r="H39" s="52">
        <f>SUM(H32:H38)</f>
        <v>25930.2</v>
      </c>
    </row>
    <row r="40" spans="1:8" ht="12.75" customHeight="1">
      <c r="A40" s="53"/>
      <c r="B40" s="99" t="s">
        <v>10</v>
      </c>
      <c r="C40" s="100"/>
      <c r="D40" s="33" t="s">
        <v>8</v>
      </c>
      <c r="E40" s="34"/>
      <c r="F40" s="34"/>
      <c r="G40" s="35"/>
      <c r="H40" s="54">
        <f>H39*18/118</f>
        <v>3955.454237288136</v>
      </c>
    </row>
    <row r="41" spans="1:8" ht="12.75" customHeight="1">
      <c r="A41" s="101" t="s">
        <v>25</v>
      </c>
      <c r="B41" s="102"/>
      <c r="C41" s="102"/>
      <c r="D41" s="102"/>
      <c r="E41" s="102"/>
      <c r="F41" s="102"/>
      <c r="G41" s="102"/>
      <c r="H41" s="103"/>
    </row>
    <row r="42" spans="1:8" ht="12.75" customHeight="1">
      <c r="A42" s="47">
        <v>16</v>
      </c>
      <c r="B42" s="36">
        <v>16</v>
      </c>
      <c r="C42" s="25" t="s">
        <v>29</v>
      </c>
      <c r="D42" s="26"/>
      <c r="E42" s="26" t="s">
        <v>0</v>
      </c>
      <c r="F42" s="27">
        <v>1</v>
      </c>
      <c r="G42" s="28">
        <v>32500</v>
      </c>
      <c r="H42" s="55">
        <f>G42</f>
        <v>32500</v>
      </c>
    </row>
    <row r="43" spans="1:8" ht="12.75" customHeight="1">
      <c r="A43" s="47">
        <v>17</v>
      </c>
      <c r="B43" s="36">
        <v>17</v>
      </c>
      <c r="C43" s="25" t="s">
        <v>57</v>
      </c>
      <c r="D43" s="26"/>
      <c r="E43" s="26" t="s">
        <v>0</v>
      </c>
      <c r="F43" s="27">
        <v>1</v>
      </c>
      <c r="G43" s="28">
        <v>5500</v>
      </c>
      <c r="H43" s="55">
        <f>G43</f>
        <v>5500</v>
      </c>
    </row>
    <row r="44" spans="1:8" ht="12.75" customHeight="1">
      <c r="A44" s="96" t="s">
        <v>26</v>
      </c>
      <c r="B44" s="97"/>
      <c r="C44" s="97"/>
      <c r="D44" s="97"/>
      <c r="E44" s="97"/>
      <c r="F44" s="97"/>
      <c r="G44" s="98"/>
      <c r="H44" s="52">
        <f>H42+H43</f>
        <v>38000</v>
      </c>
    </row>
    <row r="45" spans="1:8" ht="13.5" customHeight="1">
      <c r="A45" s="53"/>
      <c r="B45" s="99" t="s">
        <v>10</v>
      </c>
      <c r="C45" s="100"/>
      <c r="D45" s="33" t="s">
        <v>8</v>
      </c>
      <c r="E45" s="34"/>
      <c r="F45" s="34"/>
      <c r="G45" s="35"/>
      <c r="H45" s="54">
        <f>H44*18/118</f>
        <v>5796.610169491525</v>
      </c>
    </row>
    <row r="46" spans="1:8" ht="12.75">
      <c r="A46" s="57"/>
      <c r="B46" s="92" t="s">
        <v>20</v>
      </c>
      <c r="C46" s="93"/>
      <c r="D46" s="29" t="s">
        <v>8</v>
      </c>
      <c r="E46" s="30"/>
      <c r="F46" s="30"/>
      <c r="G46" s="31"/>
      <c r="H46" s="58">
        <f>H29+H39+H44</f>
        <v>101857.8</v>
      </c>
    </row>
    <row r="47" spans="1:8" ht="13.5" customHeight="1" thickBot="1">
      <c r="A47" s="59"/>
      <c r="B47" s="94" t="s">
        <v>10</v>
      </c>
      <c r="C47" s="95"/>
      <c r="D47" s="60" t="s">
        <v>8</v>
      </c>
      <c r="E47" s="61"/>
      <c r="F47" s="61"/>
      <c r="G47" s="62"/>
      <c r="H47" s="63">
        <f>H46*18/118</f>
        <v>15537.630508474578</v>
      </c>
    </row>
    <row r="48" spans="1:8" ht="13.5" thickTop="1">
      <c r="A48" s="8"/>
      <c r="B48" s="7"/>
      <c r="C48" s="9"/>
      <c r="D48" s="9"/>
      <c r="E48" s="10"/>
      <c r="F48" s="10"/>
      <c r="G48" s="10"/>
      <c r="H48" s="10"/>
    </row>
    <row r="49" spans="1:8" ht="12.75">
      <c r="A49" s="11"/>
      <c r="B49" s="37" t="s">
        <v>43</v>
      </c>
      <c r="C49" s="12"/>
      <c r="D49" s="12"/>
      <c r="E49" s="13"/>
      <c r="F49" s="13"/>
      <c r="G49" s="13"/>
      <c r="H49" s="13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</sheetData>
  <sheetProtection/>
  <mergeCells count="26">
    <mergeCell ref="B46:C46"/>
    <mergeCell ref="B47:C47"/>
    <mergeCell ref="A29:G29"/>
    <mergeCell ref="B30:C30"/>
    <mergeCell ref="A31:H31"/>
    <mergeCell ref="A39:G39"/>
    <mergeCell ref="B40:C40"/>
    <mergeCell ref="A41:H41"/>
    <mergeCell ref="B45:C45"/>
    <mergeCell ref="A44:G44"/>
    <mergeCell ref="A3:C3"/>
    <mergeCell ref="G3:H3"/>
    <mergeCell ref="C8:E8"/>
    <mergeCell ref="F8:H8"/>
    <mergeCell ref="A16:H16"/>
    <mergeCell ref="A14:D14"/>
    <mergeCell ref="B12:H12"/>
    <mergeCell ref="B11:H11"/>
    <mergeCell ref="B9:H9"/>
    <mergeCell ref="G10:H10"/>
    <mergeCell ref="A20:H20"/>
    <mergeCell ref="A17:B17"/>
    <mergeCell ref="C17:C18"/>
    <mergeCell ref="D17:D18"/>
    <mergeCell ref="E17:E18"/>
    <mergeCell ref="F17:H17"/>
  </mergeCells>
  <printOptions/>
  <pageMargins left="0.7480314960629921" right="0.3937007874015748" top="0.4330708661417323" bottom="0.4724409448818898" header="0.1968503937007874" footer="0.2755905511811024"/>
  <pageSetup fitToHeight="3" fitToWidth="1" horizontalDpi="600" verticalDpi="600" orientation="landscape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Avrora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Denisenko</cp:lastModifiedBy>
  <cp:lastPrinted>2011-06-14T12:02:51Z</cp:lastPrinted>
  <dcterms:created xsi:type="dcterms:W3CDTF">2004-12-22T05:57:55Z</dcterms:created>
  <dcterms:modified xsi:type="dcterms:W3CDTF">2011-06-14T12:04:42Z</dcterms:modified>
  <cp:category/>
  <cp:version/>
  <cp:contentType/>
  <cp:contentStatus/>
</cp:coreProperties>
</file>