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65" windowWidth="14805" windowHeight="7950" activeTab="0"/>
  </bookViews>
  <sheets>
    <sheet name="Урал" sheetId="5" r:id="rId1"/>
    <sheet name="Новосиб" sheetId="6" r:id="rId2"/>
    <sheet name="Иркутск" sheetId="7" r:id="rId3"/>
  </sheets>
  <definedNames>
    <definedName name="_xlnm._FilterDatabase" localSheetId="0" hidden="1">'Урал'!$A$1:$C$1</definedName>
  </definedNames>
  <calcPr calcId="144525"/>
</workbook>
</file>

<file path=xl/sharedStrings.xml><?xml version="1.0" encoding="utf-8"?>
<sst xmlns="http://schemas.openxmlformats.org/spreadsheetml/2006/main" count="94" uniqueCount="80">
  <si>
    <t>Город распространения</t>
  </si>
  <si>
    <t>Общий тираж для города, экз.</t>
  </si>
  <si>
    <t>Железногорск</t>
  </si>
  <si>
    <t>Итог</t>
  </si>
  <si>
    <t>Итого</t>
  </si>
  <si>
    <t>Бузулук</t>
  </si>
  <si>
    <t>Екатеринбург</t>
  </si>
  <si>
    <t>Нижний Тагил</t>
  </si>
  <si>
    <t>Серов</t>
  </si>
  <si>
    <t>Первоуральск</t>
  </si>
  <si>
    <t>Миасс</t>
  </si>
  <si>
    <t>Магнитогорск</t>
  </si>
  <si>
    <t>Челябинск</t>
  </si>
  <si>
    <t>Пермь</t>
  </si>
  <si>
    <t>Березники</t>
  </si>
  <si>
    <t>Курган</t>
  </si>
  <si>
    <t>Ханты-Мансийск</t>
  </si>
  <si>
    <t>Нягань</t>
  </si>
  <si>
    <t>Нефтеюганск</t>
  </si>
  <si>
    <t>Сургут</t>
  </si>
  <si>
    <t>Нижневартовск</t>
  </si>
  <si>
    <t>Ноябрьск</t>
  </si>
  <si>
    <t>Тюмень</t>
  </si>
  <si>
    <t>Тобольск</t>
  </si>
  <si>
    <t>Уфа</t>
  </si>
  <si>
    <t>Октябрьский</t>
  </si>
  <si>
    <t>Стерлитамак </t>
  </si>
  <si>
    <t>Оренбург</t>
  </si>
  <si>
    <t>Орск</t>
  </si>
  <si>
    <t>Нефтекамск</t>
  </si>
  <si>
    <t>Набережные Челны</t>
  </si>
  <si>
    <t>Нижнекамск</t>
  </si>
  <si>
    <t>Альметьевск</t>
  </si>
  <si>
    <t>Бугульма</t>
  </si>
  <si>
    <t>Ижевск</t>
  </si>
  <si>
    <t>Омск</t>
  </si>
  <si>
    <t>Барнаул</t>
  </si>
  <si>
    <t>Бийск</t>
  </si>
  <si>
    <t>Рубцовск</t>
  </si>
  <si>
    <t>Новокузнецк</t>
  </si>
  <si>
    <t>Кемерово</t>
  </si>
  <si>
    <t>Ленинск-Кузнецкий</t>
  </si>
  <si>
    <t>Междуреченск</t>
  </si>
  <si>
    <t>Прокопьевск</t>
  </si>
  <si>
    <t>Новосибирск</t>
  </si>
  <si>
    <t>Горно-Алтайск</t>
  </si>
  <si>
    <t>Томск</t>
  </si>
  <si>
    <t>Красноярск</t>
  </si>
  <si>
    <t>Ачинск</t>
  </si>
  <si>
    <t>Абакан</t>
  </si>
  <si>
    <t>Чита</t>
  </si>
  <si>
    <t>Ангарск</t>
  </si>
  <si>
    <t>Иркутск</t>
  </si>
  <si>
    <t>Братск</t>
  </si>
  <si>
    <t>Усть-Илимск</t>
  </si>
  <si>
    <t>Усолье-Сибирское</t>
  </si>
  <si>
    <t>Шелехов</t>
  </si>
  <si>
    <t>Саянск</t>
  </si>
  <si>
    <t>Улан-Удэ</t>
  </si>
  <si>
    <t>Цена за шт, без НДС (печать)</t>
  </si>
  <si>
    <t>Цена за тираж, без НДС (печать)</t>
  </si>
  <si>
    <t>Доставка в город без НДС</t>
  </si>
  <si>
    <t xml:space="preserve">Итог 4 заказа за год </t>
  </si>
  <si>
    <t>ЛОТ 5</t>
  </si>
  <si>
    <t>ЛОТ 6</t>
  </si>
  <si>
    <t>ЛОТ 7</t>
  </si>
  <si>
    <t>норильск</t>
  </si>
  <si>
    <t>вес, кг</t>
  </si>
  <si>
    <t>кол-во точек в городе</t>
  </si>
  <si>
    <t>доставка из иркутска</t>
  </si>
  <si>
    <t xml:space="preserve">ул. Новобульварная, д.30, 
ул. Бабушкина, д.33
</t>
  </si>
  <si>
    <t xml:space="preserve">ул. Чайковского, д. 42, 
Ленинградский пр-т, 18 микрорайон, д. 5
</t>
  </si>
  <si>
    <t xml:space="preserve">ул. Горького, д. 42, 
ул. Трактовая, д.35, 
ул. К.Либкнехта, д.239В
ул. Академическая, д.31
Верхняя Набережная,д.10
</t>
  </si>
  <si>
    <t xml:space="preserve">ул. Подбельского, д.33, 
пр-т Стройиндустрии, стр.18
</t>
  </si>
  <si>
    <t>пр-т Мира, д.38Б</t>
  </si>
  <si>
    <t>Ленинский проспект, д.3</t>
  </si>
  <si>
    <t>3-й квартал, д.13</t>
  </si>
  <si>
    <t>мкр. Олимпийский, д. 25а</t>
  </si>
  <si>
    <t>ул. Ботаническая, д.71   
ул. Смолина, д.81
ул. Балтахинова, д.15</t>
  </si>
  <si>
    <t>кол-во точек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</si>
</sst>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 Cyr"/>
      <family val="2"/>
    </font>
    <font>
      <i/>
      <sz val="11"/>
      <color rgb="FF7F7F7F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/>
    <xf numFmtId="3" fontId="4" fillId="0" borderId="2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3" fontId="4" fillId="0" borderId="3" xfId="20" applyNumberFormat="1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vertical="center"/>
      <protection/>
    </xf>
    <xf numFmtId="3" fontId="8" fillId="0" borderId="2" xfId="0" applyNumberFormat="1" applyFont="1" applyFill="1" applyBorder="1" applyAlignment="1">
      <alignment horizontal="center" vertical="center"/>
    </xf>
    <xf numFmtId="3" fontId="9" fillId="0" borderId="2" xfId="2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20" applyFont="1" applyFill="1" applyBorder="1" applyAlignment="1">
      <alignment horizontal="center" vertical="center" wrapText="1"/>
      <protection/>
    </xf>
    <xf numFmtId="0" fontId="0" fillId="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wrapText="1"/>
    </xf>
    <xf numFmtId="3" fontId="11" fillId="4" borderId="2" xfId="0" applyNumberFormat="1" applyFont="1" applyFill="1" applyBorder="1" applyAlignment="1">
      <alignment horizontal="center" wrapText="1"/>
    </xf>
    <xf numFmtId="0" fontId="12" fillId="0" borderId="0" xfId="0" applyFont="1"/>
    <xf numFmtId="0" fontId="0" fillId="0" borderId="0" xfId="0" applyAlignment="1">
      <alignment wrapText="1"/>
    </xf>
    <xf numFmtId="0" fontId="4" fillId="5" borderId="2" xfId="20" applyFont="1" applyFill="1" applyBorder="1" applyAlignment="1">
      <alignment vertical="center"/>
      <protection/>
    </xf>
    <xf numFmtId="0" fontId="13" fillId="0" borderId="2" xfId="20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horizontal="center" vertical="center" wrapText="1"/>
      <protection/>
    </xf>
    <xf numFmtId="1" fontId="0" fillId="0" borderId="0" xfId="0" applyNumberFormat="1"/>
    <xf numFmtId="0" fontId="0" fillId="2" borderId="2" xfId="20" applyFont="1" applyFill="1" applyBorder="1" applyAlignment="1">
      <alignment horizontal="center" vertical="center" wrapText="1"/>
      <protection/>
    </xf>
    <xf numFmtId="0" fontId="0" fillId="2" borderId="5" xfId="20" applyFont="1" applyFill="1" applyBorder="1" applyAlignment="1">
      <alignment horizontal="center" vertical="center" wrapText="1"/>
      <protection/>
    </xf>
    <xf numFmtId="0" fontId="0" fillId="2" borderId="0" xfId="20" applyFont="1" applyFill="1" applyBorder="1" applyAlignment="1">
      <alignment horizontal="center" vertical="center" wrapText="1"/>
      <protection/>
    </xf>
    <xf numFmtId="0" fontId="0" fillId="3" borderId="2" xfId="0" applyFont="1" applyFill="1" applyBorder="1" applyAlignment="1">
      <alignment horizontal="center"/>
    </xf>
    <xf numFmtId="0" fontId="0" fillId="2" borderId="5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3" xfId="21"/>
    <cellStyle name="Пояснение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4">
      <selection activeCell="A36" sqref="A36"/>
    </sheetView>
  </sheetViews>
  <sheetFormatPr defaultColWidth="9.140625" defaultRowHeight="15"/>
  <cols>
    <col min="1" max="1" width="25.421875" style="0" customWidth="1"/>
    <col min="2" max="2" width="20.8515625" style="11" customWidth="1"/>
    <col min="3" max="3" width="11.7109375" style="0" bestFit="1" customWidth="1"/>
    <col min="4" max="4" width="15.421875" style="0" bestFit="1" customWidth="1"/>
    <col min="5" max="5" width="17.140625" style="0" customWidth="1"/>
  </cols>
  <sheetData>
    <row r="1" spans="1:7" ht="45">
      <c r="A1" s="2" t="s">
        <v>0</v>
      </c>
      <c r="B1" s="2" t="s">
        <v>1</v>
      </c>
      <c r="C1" s="12" t="s">
        <v>59</v>
      </c>
      <c r="D1" s="12" t="s">
        <v>61</v>
      </c>
      <c r="E1" s="12" t="s">
        <v>60</v>
      </c>
      <c r="F1" s="27" t="s">
        <v>67</v>
      </c>
      <c r="G1">
        <f>0.4*0.578*42*1.02/1000</f>
        <v>0.009904607999999999</v>
      </c>
    </row>
    <row r="2" spans="1:6" ht="15">
      <c r="A2" s="8" t="s">
        <v>32</v>
      </c>
      <c r="B2" s="9">
        <v>10200</v>
      </c>
      <c r="C2" s="13"/>
      <c r="D2" s="13"/>
      <c r="E2" s="14"/>
      <c r="F2" s="28">
        <f>$G$1*B2</f>
        <v>101.02700159999999</v>
      </c>
    </row>
    <row r="3" spans="1:6" ht="15">
      <c r="A3" s="8" t="s">
        <v>14</v>
      </c>
      <c r="B3" s="9">
        <v>9300</v>
      </c>
      <c r="C3" s="13"/>
      <c r="D3" s="13"/>
      <c r="E3" s="14"/>
      <c r="F3" s="28">
        <f aca="true" t="shared" si="0" ref="F3:F32">$G$1*B3</f>
        <v>92.11285439999999</v>
      </c>
    </row>
    <row r="4" spans="1:6" ht="15">
      <c r="A4" s="8" t="s">
        <v>33</v>
      </c>
      <c r="B4" s="9">
        <v>5100</v>
      </c>
      <c r="C4" s="13"/>
      <c r="D4" s="13"/>
      <c r="E4" s="14"/>
      <c r="F4" s="28">
        <f t="shared" si="0"/>
        <v>50.513500799999996</v>
      </c>
    </row>
    <row r="5" spans="1:6" ht="15">
      <c r="A5" s="8" t="s">
        <v>5</v>
      </c>
      <c r="B5" s="9">
        <v>6000</v>
      </c>
      <c r="C5" s="13"/>
      <c r="D5" s="13"/>
      <c r="E5" s="14"/>
      <c r="F5" s="28">
        <f t="shared" si="0"/>
        <v>59.42764799999999</v>
      </c>
    </row>
    <row r="6" spans="1:6" ht="15">
      <c r="A6" s="8" t="s">
        <v>6</v>
      </c>
      <c r="B6" s="10">
        <v>107700</v>
      </c>
      <c r="C6" s="13"/>
      <c r="D6" s="13"/>
      <c r="E6" s="14"/>
      <c r="F6" s="28">
        <f t="shared" si="0"/>
        <v>1066.7262815999998</v>
      </c>
    </row>
    <row r="7" spans="1:6" ht="15">
      <c r="A7" s="8" t="s">
        <v>34</v>
      </c>
      <c r="B7" s="9">
        <v>72900</v>
      </c>
      <c r="C7" s="13"/>
      <c r="D7" s="13"/>
      <c r="E7" s="14"/>
      <c r="F7" s="28">
        <f t="shared" si="0"/>
        <v>722.0459232</v>
      </c>
    </row>
    <row r="8" spans="1:6" ht="15">
      <c r="A8" s="8" t="s">
        <v>15</v>
      </c>
      <c r="B8" s="9">
        <v>30300</v>
      </c>
      <c r="C8" s="13"/>
      <c r="D8" s="13"/>
      <c r="E8" s="14"/>
      <c r="F8" s="28">
        <f t="shared" si="0"/>
        <v>300.1096224</v>
      </c>
    </row>
    <row r="9" spans="1:6" ht="15">
      <c r="A9" s="8" t="s">
        <v>11</v>
      </c>
      <c r="B9" s="9">
        <v>35700</v>
      </c>
      <c r="C9" s="13"/>
      <c r="D9" s="13"/>
      <c r="E9" s="14"/>
      <c r="F9" s="28">
        <f t="shared" si="0"/>
        <v>353.59450559999993</v>
      </c>
    </row>
    <row r="10" spans="1:6" ht="15">
      <c r="A10" s="8" t="s">
        <v>10</v>
      </c>
      <c r="B10" s="9">
        <v>15900</v>
      </c>
      <c r="C10" s="13"/>
      <c r="D10" s="13"/>
      <c r="E10" s="14"/>
      <c r="F10" s="28">
        <f t="shared" si="0"/>
        <v>157.48326719999997</v>
      </c>
    </row>
    <row r="11" spans="1:6" ht="15">
      <c r="A11" s="8" t="s">
        <v>30</v>
      </c>
      <c r="B11" s="9">
        <v>51900</v>
      </c>
      <c r="C11" s="13"/>
      <c r="D11" s="13"/>
      <c r="E11" s="14"/>
      <c r="F11" s="28">
        <f t="shared" si="0"/>
        <v>514.0491552</v>
      </c>
    </row>
    <row r="12" spans="1:6" ht="15">
      <c r="A12" s="8" t="s">
        <v>29</v>
      </c>
      <c r="B12" s="9">
        <v>9300</v>
      </c>
      <c r="C12" s="13"/>
      <c r="D12" s="13"/>
      <c r="E12" s="14"/>
      <c r="F12" s="28">
        <f t="shared" si="0"/>
        <v>92.11285439999999</v>
      </c>
    </row>
    <row r="13" spans="1:6" ht="15">
      <c r="A13" s="8" t="s">
        <v>31</v>
      </c>
      <c r="B13" s="9">
        <v>26700</v>
      </c>
      <c r="C13" s="13"/>
      <c r="D13" s="13"/>
      <c r="E13" s="14"/>
      <c r="F13" s="28">
        <f t="shared" si="0"/>
        <v>264.45303359999997</v>
      </c>
    </row>
    <row r="14" spans="1:6" ht="15">
      <c r="A14" s="8" t="s">
        <v>7</v>
      </c>
      <c r="B14" s="9">
        <v>46800</v>
      </c>
      <c r="C14" s="13"/>
      <c r="D14" s="13"/>
      <c r="E14" s="14"/>
      <c r="F14" s="28">
        <f t="shared" si="0"/>
        <v>463.53565439999994</v>
      </c>
    </row>
    <row r="15" spans="1:6" ht="15">
      <c r="A15" s="8" t="s">
        <v>25</v>
      </c>
      <c r="B15" s="9">
        <v>9300</v>
      </c>
      <c r="C15" s="13"/>
      <c r="D15" s="13"/>
      <c r="E15" s="14"/>
      <c r="F15" s="28">
        <f t="shared" si="0"/>
        <v>92.11285439999999</v>
      </c>
    </row>
    <row r="16" spans="1:6" ht="15">
      <c r="A16" s="8" t="s">
        <v>27</v>
      </c>
      <c r="B16" s="9">
        <v>59100</v>
      </c>
      <c r="C16" s="13"/>
      <c r="D16" s="13"/>
      <c r="E16" s="14"/>
      <c r="F16" s="28">
        <f t="shared" si="0"/>
        <v>585.3623327999999</v>
      </c>
    </row>
    <row r="17" spans="1:6" ht="15">
      <c r="A17" s="8" t="s">
        <v>28</v>
      </c>
      <c r="B17" s="9">
        <v>16500</v>
      </c>
      <c r="C17" s="13"/>
      <c r="D17" s="13"/>
      <c r="E17" s="14"/>
      <c r="F17" s="28">
        <f t="shared" si="0"/>
        <v>163.426032</v>
      </c>
    </row>
    <row r="18" spans="1:6" ht="15">
      <c r="A18" s="8" t="s">
        <v>13</v>
      </c>
      <c r="B18" s="9">
        <v>98100</v>
      </c>
      <c r="C18" s="13"/>
      <c r="D18" s="13"/>
      <c r="E18" s="14"/>
      <c r="F18" s="28">
        <f t="shared" si="0"/>
        <v>971.6420447999999</v>
      </c>
    </row>
    <row r="19" spans="1:6" ht="15">
      <c r="A19" s="8" t="s">
        <v>8</v>
      </c>
      <c r="B19" s="9">
        <v>10200</v>
      </c>
      <c r="C19" s="13"/>
      <c r="D19" s="13"/>
      <c r="E19" s="14"/>
      <c r="F19" s="28">
        <f t="shared" si="0"/>
        <v>101.02700159999999</v>
      </c>
    </row>
    <row r="20" spans="1:6" ht="15">
      <c r="A20" s="8" t="s">
        <v>26</v>
      </c>
      <c r="B20" s="9">
        <v>21000</v>
      </c>
      <c r="C20" s="13"/>
      <c r="D20" s="13"/>
      <c r="E20" s="14"/>
      <c r="F20" s="28">
        <f t="shared" si="0"/>
        <v>207.99676799999997</v>
      </c>
    </row>
    <row r="21" spans="1:6" ht="15">
      <c r="A21" s="8" t="s">
        <v>23</v>
      </c>
      <c r="B21" s="9">
        <v>16200</v>
      </c>
      <c r="C21" s="13"/>
      <c r="D21" s="13"/>
      <c r="E21" s="14"/>
      <c r="F21" s="28">
        <f t="shared" si="0"/>
        <v>160.45464959999998</v>
      </c>
    </row>
    <row r="22" spans="1:6" ht="15">
      <c r="A22" s="8" t="s">
        <v>22</v>
      </c>
      <c r="B22" s="9">
        <v>67200</v>
      </c>
      <c r="C22" s="13"/>
      <c r="D22" s="13"/>
      <c r="E22" s="14"/>
      <c r="F22" s="28">
        <f t="shared" si="0"/>
        <v>665.5896575999999</v>
      </c>
    </row>
    <row r="23" spans="1:6" ht="15">
      <c r="A23" s="8" t="s">
        <v>24</v>
      </c>
      <c r="B23" s="10">
        <v>90600</v>
      </c>
      <c r="C23" s="13"/>
      <c r="D23" s="13"/>
      <c r="E23" s="14"/>
      <c r="F23" s="28">
        <f t="shared" si="0"/>
        <v>897.3574847999998</v>
      </c>
    </row>
    <row r="24" spans="1:6" ht="15">
      <c r="A24" s="8" t="s">
        <v>12</v>
      </c>
      <c r="B24" s="10">
        <v>92700</v>
      </c>
      <c r="C24" s="13"/>
      <c r="D24" s="13"/>
      <c r="E24" s="14"/>
      <c r="F24" s="28">
        <f t="shared" si="0"/>
        <v>918.1571615999999</v>
      </c>
    </row>
    <row r="25" spans="1:6" ht="15">
      <c r="A25" s="25" t="s">
        <v>16</v>
      </c>
      <c r="B25" s="4">
        <v>10800</v>
      </c>
      <c r="C25" s="13"/>
      <c r="D25" s="13"/>
      <c r="E25" s="14"/>
      <c r="F25" s="28">
        <f t="shared" si="0"/>
        <v>106.96976639999998</v>
      </c>
    </row>
    <row r="26" spans="1:6" ht="15">
      <c r="A26" s="25" t="s">
        <v>17</v>
      </c>
      <c r="B26" s="4">
        <v>6900</v>
      </c>
      <c r="C26" s="13"/>
      <c r="D26" s="13"/>
      <c r="E26" s="14"/>
      <c r="F26" s="28">
        <f t="shared" si="0"/>
        <v>68.34179519999999</v>
      </c>
    </row>
    <row r="27" spans="1:6" ht="15">
      <c r="A27" s="25" t="s">
        <v>18</v>
      </c>
      <c r="B27" s="4">
        <v>11700</v>
      </c>
      <c r="C27" s="13"/>
      <c r="D27" s="13"/>
      <c r="E27" s="14"/>
      <c r="F27" s="28">
        <f t="shared" si="0"/>
        <v>115.88391359999999</v>
      </c>
    </row>
    <row r="28" spans="1:6" ht="15">
      <c r="A28" s="25" t="s">
        <v>19</v>
      </c>
      <c r="B28" s="4">
        <v>64800</v>
      </c>
      <c r="C28" s="13"/>
      <c r="D28" s="13"/>
      <c r="E28" s="14"/>
      <c r="F28" s="28">
        <f t="shared" si="0"/>
        <v>641.8185983999999</v>
      </c>
    </row>
    <row r="29" spans="1:6" ht="15">
      <c r="A29" s="25" t="s">
        <v>20</v>
      </c>
      <c r="B29" s="4">
        <v>16800</v>
      </c>
      <c r="C29" s="13"/>
      <c r="D29" s="13"/>
      <c r="E29" s="14"/>
      <c r="F29" s="28">
        <f t="shared" si="0"/>
        <v>166.39741439999997</v>
      </c>
    </row>
    <row r="30" spans="1:6" ht="15">
      <c r="A30" s="25" t="s">
        <v>21</v>
      </c>
      <c r="B30" s="4">
        <v>18900</v>
      </c>
      <c r="C30" s="13"/>
      <c r="D30" s="13"/>
      <c r="E30" s="14"/>
      <c r="F30" s="28">
        <f t="shared" si="0"/>
        <v>187.1970912</v>
      </c>
    </row>
    <row r="31" spans="1:6" ht="15">
      <c r="A31" s="25" t="s">
        <v>35</v>
      </c>
      <c r="B31" s="4">
        <v>99000</v>
      </c>
      <c r="C31" s="13"/>
      <c r="D31" s="13"/>
      <c r="E31" s="14"/>
      <c r="F31" s="28">
        <f t="shared" si="0"/>
        <v>980.5561919999999</v>
      </c>
    </row>
    <row r="32" spans="1:6" ht="15">
      <c r="A32" s="5" t="s">
        <v>9</v>
      </c>
      <c r="B32" s="4">
        <v>9300</v>
      </c>
      <c r="C32" s="13"/>
      <c r="D32" s="13"/>
      <c r="E32" s="14"/>
      <c r="F32" s="28">
        <f t="shared" si="0"/>
        <v>92.11285439999999</v>
      </c>
    </row>
    <row r="33" spans="1:5" ht="15">
      <c r="A33" s="3" t="s">
        <v>3</v>
      </c>
      <c r="B33" s="15">
        <f>SUM(B2:B32)</f>
        <v>1146900</v>
      </c>
      <c r="C33" s="13"/>
      <c r="D33" s="13"/>
      <c r="E33" s="14"/>
    </row>
    <row r="34" spans="1:5" ht="18.75">
      <c r="A34" s="16" t="s">
        <v>62</v>
      </c>
      <c r="B34" s="22">
        <f>B33*4</f>
        <v>4587600</v>
      </c>
      <c r="C34" s="16"/>
      <c r="D34" s="17" t="s">
        <v>63</v>
      </c>
      <c r="E34" s="16">
        <f>E33*4</f>
        <v>0</v>
      </c>
    </row>
    <row r="36" ht="18.75">
      <c r="A36" s="23"/>
    </row>
  </sheetData>
  <autoFilter ref="A1:C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C23" sqref="C23"/>
    </sheetView>
  </sheetViews>
  <sheetFormatPr defaultColWidth="9.140625" defaultRowHeight="15"/>
  <cols>
    <col min="1" max="1" width="31.00390625" style="0" customWidth="1"/>
    <col min="2" max="2" width="19.00390625" style="0" customWidth="1"/>
    <col min="3" max="3" width="11.7109375" style="0" bestFit="1" customWidth="1"/>
    <col min="4" max="4" width="15.421875" style="0" bestFit="1" customWidth="1"/>
    <col min="5" max="5" width="14.57421875" style="0" customWidth="1"/>
  </cols>
  <sheetData>
    <row r="1" spans="1:7" ht="45">
      <c r="A1" s="2" t="s">
        <v>0</v>
      </c>
      <c r="B1" s="2" t="s">
        <v>1</v>
      </c>
      <c r="C1" s="12" t="s">
        <v>59</v>
      </c>
      <c r="D1" s="12" t="s">
        <v>61</v>
      </c>
      <c r="E1" s="12" t="s">
        <v>60</v>
      </c>
      <c r="F1" s="29" t="s">
        <v>68</v>
      </c>
      <c r="G1" s="27" t="s">
        <v>67</v>
      </c>
    </row>
    <row r="2" spans="1:7" ht="15">
      <c r="A2" s="5" t="s">
        <v>36</v>
      </c>
      <c r="B2" s="4">
        <v>51000</v>
      </c>
      <c r="C2" s="13"/>
      <c r="D2" s="13"/>
      <c r="E2" s="14"/>
      <c r="F2">
        <v>5</v>
      </c>
      <c r="G2" s="28">
        <f>B2*Урал!$G$1</f>
        <v>505.1350079999999</v>
      </c>
    </row>
    <row r="3" spans="1:7" ht="15">
      <c r="A3" s="5" t="s">
        <v>37</v>
      </c>
      <c r="B3" s="4">
        <v>27600</v>
      </c>
      <c r="C3" s="13"/>
      <c r="D3" s="13"/>
      <c r="E3" s="14"/>
      <c r="F3">
        <v>2</v>
      </c>
      <c r="G3" s="28">
        <f>B3*Урал!$G$1</f>
        <v>273.36718079999997</v>
      </c>
    </row>
    <row r="4" spans="1:7" ht="15">
      <c r="A4" s="5" t="s">
        <v>38</v>
      </c>
      <c r="B4" s="4">
        <v>20400</v>
      </c>
      <c r="C4" s="13"/>
      <c r="D4" s="13"/>
      <c r="E4" s="14"/>
      <c r="F4">
        <v>1</v>
      </c>
      <c r="G4" s="28">
        <f>B4*Урал!$G$1</f>
        <v>202.05400319999998</v>
      </c>
    </row>
    <row r="5" spans="1:7" ht="15">
      <c r="A5" s="5" t="s">
        <v>39</v>
      </c>
      <c r="B5" s="4">
        <v>54900</v>
      </c>
      <c r="C5" s="13"/>
      <c r="D5" s="13"/>
      <c r="E5" s="14"/>
      <c r="F5">
        <v>5</v>
      </c>
      <c r="G5" s="28">
        <f>B5*Урал!$G$1</f>
        <v>543.7629791999999</v>
      </c>
    </row>
    <row r="6" spans="1:7" ht="15">
      <c r="A6" s="5" t="s">
        <v>40</v>
      </c>
      <c r="B6" s="4">
        <v>37800</v>
      </c>
      <c r="C6" s="13"/>
      <c r="D6" s="13"/>
      <c r="E6" s="14"/>
      <c r="F6">
        <v>2</v>
      </c>
      <c r="G6" s="28">
        <f>B6*Урал!$G$1</f>
        <v>374.3941824</v>
      </c>
    </row>
    <row r="7" spans="1:7" ht="15">
      <c r="A7" s="5" t="s">
        <v>41</v>
      </c>
      <c r="B7" s="4">
        <v>12600</v>
      </c>
      <c r="C7" s="13"/>
      <c r="D7" s="13"/>
      <c r="E7" s="14"/>
      <c r="F7">
        <v>1</v>
      </c>
      <c r="G7" s="28">
        <f>B7*Урал!$G$1</f>
        <v>124.79806079999999</v>
      </c>
    </row>
    <row r="8" spans="1:7" ht="15">
      <c r="A8" s="5" t="s">
        <v>42</v>
      </c>
      <c r="B8" s="4">
        <v>9300</v>
      </c>
      <c r="C8" s="13"/>
      <c r="D8" s="13"/>
      <c r="E8" s="14"/>
      <c r="F8">
        <v>1</v>
      </c>
      <c r="G8" s="28">
        <f>B8*Урал!$G$1</f>
        <v>92.11285439999999</v>
      </c>
    </row>
    <row r="9" spans="1:7" ht="15">
      <c r="A9" s="5" t="s">
        <v>43</v>
      </c>
      <c r="B9" s="4">
        <v>9300</v>
      </c>
      <c r="C9" s="13"/>
      <c r="D9" s="13"/>
      <c r="E9" s="14"/>
      <c r="F9">
        <v>1</v>
      </c>
      <c r="G9" s="28">
        <f>B9*Урал!$G$1</f>
        <v>92.11285439999999</v>
      </c>
    </row>
    <row r="10" spans="1:7" ht="15">
      <c r="A10" s="5" t="s">
        <v>44</v>
      </c>
      <c r="B10" s="4">
        <v>130500</v>
      </c>
      <c r="C10" s="13"/>
      <c r="D10" s="13"/>
      <c r="E10" s="14"/>
      <c r="F10">
        <v>8</v>
      </c>
      <c r="G10" s="28">
        <f>B10*Урал!$G$1</f>
        <v>1292.5513439999997</v>
      </c>
    </row>
    <row r="11" spans="1:7" ht="15">
      <c r="A11" s="5" t="s">
        <v>45</v>
      </c>
      <c r="B11" s="4">
        <v>10800</v>
      </c>
      <c r="C11" s="13"/>
      <c r="D11" s="13"/>
      <c r="E11" s="14"/>
      <c r="F11">
        <v>1</v>
      </c>
      <c r="G11" s="28">
        <f>B11*Урал!$G$1</f>
        <v>106.96976639999998</v>
      </c>
    </row>
    <row r="12" spans="1:7" ht="15">
      <c r="A12" s="5" t="s">
        <v>46</v>
      </c>
      <c r="B12" s="4">
        <v>44400</v>
      </c>
      <c r="C12" s="13"/>
      <c r="D12" s="13"/>
      <c r="E12" s="14"/>
      <c r="F12">
        <v>4</v>
      </c>
      <c r="G12" s="28">
        <f>B12*Урал!$G$1</f>
        <v>439.7645952</v>
      </c>
    </row>
    <row r="13" spans="1:7" ht="15">
      <c r="A13" s="5" t="s">
        <v>47</v>
      </c>
      <c r="B13" s="4">
        <v>106500</v>
      </c>
      <c r="C13" s="13"/>
      <c r="D13" s="13"/>
      <c r="E13" s="14"/>
      <c r="F13">
        <v>5</v>
      </c>
      <c r="G13" s="28">
        <f>B13*Урал!$G$1</f>
        <v>1054.8407519999998</v>
      </c>
    </row>
    <row r="14" spans="1:7" ht="15">
      <c r="A14" s="5" t="s">
        <v>2</v>
      </c>
      <c r="B14" s="4">
        <v>9000</v>
      </c>
      <c r="C14" s="13"/>
      <c r="D14" s="13"/>
      <c r="E14" s="14"/>
      <c r="F14">
        <v>1</v>
      </c>
      <c r="G14" s="28">
        <f>B14*Урал!$G$1</f>
        <v>89.141472</v>
      </c>
    </row>
    <row r="15" spans="1:7" ht="15">
      <c r="A15" s="5" t="s">
        <v>48</v>
      </c>
      <c r="B15" s="4">
        <v>14700</v>
      </c>
      <c r="C15" s="13"/>
      <c r="D15" s="13"/>
      <c r="E15" s="14"/>
      <c r="F15">
        <v>1</v>
      </c>
      <c r="G15" s="28">
        <f>B15*Урал!$G$1</f>
        <v>145.5977376</v>
      </c>
    </row>
    <row r="16" spans="1:7" ht="15">
      <c r="A16" s="5" t="s">
        <v>49</v>
      </c>
      <c r="B16" s="4">
        <v>17400</v>
      </c>
      <c r="C16" s="13"/>
      <c r="D16" s="13"/>
      <c r="E16" s="14"/>
      <c r="F16">
        <v>1</v>
      </c>
      <c r="G16" s="28">
        <f>B16*Урал!$G$1</f>
        <v>172.34017919999997</v>
      </c>
    </row>
    <row r="17" spans="1:7" ht="15">
      <c r="A17" s="26" t="s">
        <v>66</v>
      </c>
      <c r="B17" s="4"/>
      <c r="C17" s="13"/>
      <c r="D17" s="13"/>
      <c r="E17" s="14"/>
      <c r="F17">
        <v>1</v>
      </c>
      <c r="G17">
        <f>B17*Урал!$G$1</f>
        <v>0</v>
      </c>
    </row>
    <row r="18" spans="1:5" ht="15">
      <c r="A18" s="3" t="s">
        <v>4</v>
      </c>
      <c r="B18" s="19">
        <f>SUM(B2:B16)</f>
        <v>556200</v>
      </c>
      <c r="C18" s="13"/>
      <c r="D18" s="13"/>
      <c r="E18" s="14"/>
    </row>
    <row r="19" spans="1:5" ht="18.75">
      <c r="A19" s="16" t="s">
        <v>62</v>
      </c>
      <c r="B19" s="21">
        <f>4*B18</f>
        <v>2224800</v>
      </c>
      <c r="C19" s="16"/>
      <c r="D19" s="18" t="s">
        <v>64</v>
      </c>
      <c r="E19" s="18">
        <f>E18*4</f>
        <v>0</v>
      </c>
    </row>
    <row r="21" ht="18.75">
      <c r="A21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 topLeftCell="A4">
      <selection activeCell="A14" sqref="A14"/>
    </sheetView>
  </sheetViews>
  <sheetFormatPr defaultColWidth="9.140625" defaultRowHeight="15"/>
  <cols>
    <col min="1" max="1" width="32.57421875" style="0" customWidth="1"/>
    <col min="2" max="2" width="10.421875" style="0" bestFit="1" customWidth="1"/>
    <col min="3" max="3" width="16.00390625" style="0" customWidth="1"/>
    <col min="4" max="4" width="17.57421875" style="0" customWidth="1"/>
    <col min="8" max="8" width="22.140625" style="0" customWidth="1"/>
  </cols>
  <sheetData>
    <row r="1" spans="1:7" ht="45">
      <c r="A1" s="1" t="s">
        <v>0</v>
      </c>
      <c r="B1" s="2" t="s">
        <v>1</v>
      </c>
      <c r="C1" s="12" t="s">
        <v>61</v>
      </c>
      <c r="D1" s="12" t="s">
        <v>60</v>
      </c>
      <c r="E1" s="30" t="s">
        <v>67</v>
      </c>
      <c r="F1" s="33" t="s">
        <v>79</v>
      </c>
      <c r="G1" s="31" t="s">
        <v>69</v>
      </c>
    </row>
    <row r="2" spans="1:8" ht="82.5" customHeight="1">
      <c r="A2" s="5" t="s">
        <v>50</v>
      </c>
      <c r="B2" s="4">
        <v>27000</v>
      </c>
      <c r="C2" s="13"/>
      <c r="D2" s="14"/>
      <c r="E2" s="28">
        <f>B2*Урал!$G$1</f>
        <v>267.42441599999995</v>
      </c>
      <c r="F2">
        <v>2</v>
      </c>
      <c r="H2" s="24" t="s">
        <v>70</v>
      </c>
    </row>
    <row r="3" spans="1:8" ht="93.75" customHeight="1">
      <c r="A3" s="5" t="s">
        <v>51</v>
      </c>
      <c r="B3" s="4">
        <v>12900</v>
      </c>
      <c r="C3" s="13"/>
      <c r="D3" s="14"/>
      <c r="E3" s="28">
        <f>B3*Урал!$G$1</f>
        <v>127.76944319999998</v>
      </c>
      <c r="F3">
        <v>2</v>
      </c>
      <c r="H3" s="24" t="s">
        <v>71</v>
      </c>
    </row>
    <row r="4" spans="1:8" ht="118.5" customHeight="1">
      <c r="A4" s="5" t="s">
        <v>52</v>
      </c>
      <c r="B4" s="4">
        <v>48900</v>
      </c>
      <c r="C4" s="13"/>
      <c r="D4" s="14"/>
      <c r="E4" s="28">
        <f>B4*Урал!$G$1</f>
        <v>484.3353311999999</v>
      </c>
      <c r="F4">
        <v>5</v>
      </c>
      <c r="H4" s="24" t="s">
        <v>72</v>
      </c>
    </row>
    <row r="5" spans="1:8" ht="61.5" customHeight="1">
      <c r="A5" s="5" t="s">
        <v>53</v>
      </c>
      <c r="B5" s="4">
        <v>12000</v>
      </c>
      <c r="C5" s="13"/>
      <c r="D5" s="14"/>
      <c r="E5" s="28">
        <f>B5*Урал!$G$1</f>
        <v>118.85529599999998</v>
      </c>
      <c r="F5">
        <v>2</v>
      </c>
      <c r="H5" s="24" t="s">
        <v>73</v>
      </c>
    </row>
    <row r="6" spans="1:8" ht="15">
      <c r="A6" s="5" t="s">
        <v>54</v>
      </c>
      <c r="B6" s="4">
        <v>9300</v>
      </c>
      <c r="C6" s="13"/>
      <c r="D6" s="14"/>
      <c r="E6" s="28">
        <f>B6*Урал!$G$1</f>
        <v>92.11285439999999</v>
      </c>
      <c r="F6">
        <v>1</v>
      </c>
      <c r="H6" t="s">
        <v>74</v>
      </c>
    </row>
    <row r="7" spans="1:8" ht="15">
      <c r="A7" s="5" t="s">
        <v>55</v>
      </c>
      <c r="B7" s="4">
        <v>9300</v>
      </c>
      <c r="C7" s="13"/>
      <c r="D7" s="14"/>
      <c r="E7" s="28">
        <f>B7*Урал!$G$1</f>
        <v>92.11285439999999</v>
      </c>
      <c r="F7">
        <v>1</v>
      </c>
      <c r="H7" t="s">
        <v>75</v>
      </c>
    </row>
    <row r="8" spans="1:8" ht="15">
      <c r="A8" s="5" t="s">
        <v>56</v>
      </c>
      <c r="B8" s="4">
        <v>9300</v>
      </c>
      <c r="C8" s="13"/>
      <c r="D8" s="14"/>
      <c r="E8" s="28">
        <f>B8*Урал!$G$1</f>
        <v>92.11285439999999</v>
      </c>
      <c r="F8">
        <v>1</v>
      </c>
      <c r="H8" t="s">
        <v>76</v>
      </c>
    </row>
    <row r="9" spans="1:8" ht="15">
      <c r="A9" s="5" t="s">
        <v>57</v>
      </c>
      <c r="B9" s="4">
        <v>8400</v>
      </c>
      <c r="C9" s="13"/>
      <c r="D9" s="14"/>
      <c r="E9" s="28">
        <f>B9*Урал!$G$1</f>
        <v>83.19870719999999</v>
      </c>
      <c r="F9">
        <v>1</v>
      </c>
      <c r="H9" t="s">
        <v>77</v>
      </c>
    </row>
    <row r="10" spans="1:8" ht="45">
      <c r="A10" s="6" t="s">
        <v>58</v>
      </c>
      <c r="B10" s="7">
        <v>28800</v>
      </c>
      <c r="C10" s="32"/>
      <c r="D10" s="14"/>
      <c r="E10" s="28">
        <f>B10*Урал!$G$1</f>
        <v>285.25271039999996</v>
      </c>
      <c r="F10">
        <v>3</v>
      </c>
      <c r="H10" s="24" t="s">
        <v>78</v>
      </c>
    </row>
    <row r="11" spans="1:12" ht="15">
      <c r="A11" s="3" t="s">
        <v>3</v>
      </c>
      <c r="B11" s="20">
        <f>SUM(B2:B10)</f>
        <v>165900</v>
      </c>
      <c r="C11" s="13"/>
      <c r="D11" s="14"/>
      <c r="L11">
        <f>K11*4</f>
        <v>0</v>
      </c>
    </row>
    <row r="12" spans="1:4" ht="18.75">
      <c r="A12" s="16" t="s">
        <v>62</v>
      </c>
      <c r="B12" s="21">
        <f>4*B11</f>
        <v>663600</v>
      </c>
      <c r="C12" s="18" t="s">
        <v>65</v>
      </c>
      <c r="D12" s="18">
        <f>D11*4</f>
        <v>0</v>
      </c>
    </row>
    <row r="14" ht="18.75">
      <c r="A14" s="2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2017-03-16T03:44:34Z</dcterms:modified>
  <cp:category/>
  <cp:version/>
  <cp:contentType/>
  <cp:contentStatus/>
</cp:coreProperties>
</file>