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10" activeTab="0"/>
  </bookViews>
  <sheets>
    <sheet name="общ.тариф 09" sheetId="1" r:id="rId1"/>
  </sheets>
  <definedNames/>
  <calcPr fullCalcOnLoad="1"/>
</workbook>
</file>

<file path=xl/sharedStrings.xml><?xml version="1.0" encoding="utf-8"?>
<sst xmlns="http://schemas.openxmlformats.org/spreadsheetml/2006/main" count="205" uniqueCount="139">
  <si>
    <t>Аварийно-ремонтное обслуживание</t>
  </si>
  <si>
    <t>Уборка земельного участка, входящего в состав общего имущества дома</t>
  </si>
  <si>
    <t>Перечень всех работ и услуг по содержанию и ремонту общежитий МКП г. Новосибирска "Жилищно-коммунальное хозяйство"  и их стоимость на 2009 год</t>
  </si>
  <si>
    <t>влажное подметание лестничных площадок и маршей</t>
  </si>
  <si>
    <t>5 раз в неделю</t>
  </si>
  <si>
    <t>мытье лестничных площадок и маршей</t>
  </si>
  <si>
    <t>2 раза в месяц</t>
  </si>
  <si>
    <t>мытье окон</t>
  </si>
  <si>
    <t>2 раза в год</t>
  </si>
  <si>
    <t>2 раза в неделю</t>
  </si>
  <si>
    <t>1 раз в неделю</t>
  </si>
  <si>
    <t>холодный период</t>
  </si>
  <si>
    <t>очистка от наледи и льда крышек люков и пожарных колодцев</t>
  </si>
  <si>
    <t>протирка указателей</t>
  </si>
  <si>
    <t>теплый период</t>
  </si>
  <si>
    <t>уборка газонов</t>
  </si>
  <si>
    <t>уборка контейнерной площадки</t>
  </si>
  <si>
    <t>I</t>
  </si>
  <si>
    <t>СОДЕРЖАНИЕ ОБЩЕГО ИМУЩЕСТВА ДОМА</t>
  </si>
  <si>
    <t>Обслуживание мусоропроводов</t>
  </si>
  <si>
    <t>II</t>
  </si>
  <si>
    <r>
      <t xml:space="preserve">Стоимость работ и услуг в </t>
    </r>
    <r>
      <rPr>
        <b/>
        <u val="single"/>
        <sz val="11"/>
        <color indexed="8"/>
        <rFont val="Calibri"/>
        <family val="2"/>
      </rPr>
      <t>год</t>
    </r>
    <r>
      <rPr>
        <b/>
        <u val="single"/>
        <sz val="11"/>
        <color indexed="8"/>
        <rFont val="Calibri"/>
        <family val="2"/>
      </rPr>
      <t>,</t>
    </r>
    <r>
      <rPr>
        <sz val="11"/>
        <color theme="1"/>
        <rFont val="Calibri"/>
        <family val="2"/>
      </rPr>
      <t xml:space="preserve"> руб.</t>
    </r>
  </si>
  <si>
    <t>Цена работ и услуг на 1 кв.м. площади помещений в месяц, руб.</t>
  </si>
  <si>
    <t>Условия выполнения работ, оказания услуг</t>
  </si>
  <si>
    <t>Механизированная уборка  дворовой территории</t>
  </si>
  <si>
    <t>подметание территории</t>
  </si>
  <si>
    <t>сдвигание свежевыпавшего снега в дни сильных снегопадов</t>
  </si>
  <si>
    <t>посыпка территории пескосмесью</t>
  </si>
  <si>
    <t>очистка участков территории от снега и наледи при механизированной уборке</t>
  </si>
  <si>
    <t>очистка контейнерной площадки</t>
  </si>
  <si>
    <t>сметание снега со ступеней и площадки перед входом в подъезд</t>
  </si>
  <si>
    <t>подметание территории с дни без осадков или в дни с осадками до 2 см</t>
  </si>
  <si>
    <t>частичная уборка территории в дни с осадками более 2 см</t>
  </si>
  <si>
    <t>подметание ступеней и площадок перед входом в подъезд</t>
  </si>
  <si>
    <t xml:space="preserve">уборка приямков </t>
  </si>
  <si>
    <t xml:space="preserve"> в дни гололеда не менее 1 раза в день</t>
  </si>
  <si>
    <t>6 раз в холодный период</t>
  </si>
  <si>
    <t>2 раза за период</t>
  </si>
  <si>
    <t>1 раз в месяц</t>
  </si>
  <si>
    <t>4.1.</t>
  </si>
  <si>
    <t>4.2.</t>
  </si>
  <si>
    <t xml:space="preserve">влажная протирка  подоконников, отопительных приборов, </t>
  </si>
  <si>
    <t>уборка площадки перед домом</t>
  </si>
  <si>
    <t>1 раз в год</t>
  </si>
  <si>
    <t>круглосуточно на системах водоснабжения, водоотведния, теплоснабжения и энергообеспечения</t>
  </si>
  <si>
    <t>по мере необходимости (1 раз в неделю)</t>
  </si>
  <si>
    <t>влажная протирка стен, дверей, оконных ограждений, перил, чердачных лестниц, плафонов, почтовых ящикв, шкафов для электросчитков и слаботочных устройств, обметание пыли с потолков</t>
  </si>
  <si>
    <t>МИНИМАЛЬНЫЙ</t>
  </si>
  <si>
    <t>Характеристика МКД</t>
  </si>
  <si>
    <t>Техническое обслуживание внутридомового инженерного оборудования</t>
  </si>
  <si>
    <t>Техническое обслуживание конструктивных элементов зданий</t>
  </si>
  <si>
    <t>Дератизация, дезинсекция</t>
  </si>
  <si>
    <t>дератизация - 1 раз в квартал, дезинсекция - 2 раза в год</t>
  </si>
  <si>
    <t>УПРАВЛЕНИЕ МНОГОКВАРТИРНЫМ ДОМОМ</t>
  </si>
  <si>
    <t>4.3.</t>
  </si>
  <si>
    <t>4.4.</t>
  </si>
  <si>
    <t>4.5.</t>
  </si>
  <si>
    <t>4.6.</t>
  </si>
  <si>
    <t>5.1.</t>
  </si>
  <si>
    <t>5.1.1.</t>
  </si>
  <si>
    <t>5.1.2.</t>
  </si>
  <si>
    <t>5.1.3.</t>
  </si>
  <si>
    <t>5.1.4.</t>
  </si>
  <si>
    <t>5.1.5.</t>
  </si>
  <si>
    <t>5.1.6.</t>
  </si>
  <si>
    <t>5.1.7.</t>
  </si>
  <si>
    <t>5.1.8.</t>
  </si>
  <si>
    <t>5.2.</t>
  </si>
  <si>
    <t>5.2.1.</t>
  </si>
  <si>
    <t>5.2.2.</t>
  </si>
  <si>
    <t>5.2.3.</t>
  </si>
  <si>
    <t>5.2.4.</t>
  </si>
  <si>
    <t>5.2.5.</t>
  </si>
  <si>
    <t>5.2.6.</t>
  </si>
  <si>
    <t>5.2.7.</t>
  </si>
  <si>
    <t xml:space="preserve">Планирование работ по содержанию и ремонту общего имущества дома; планирование финансовых и технических ресурсов;  осуществление ситематического контроля над качеством услуг и работ подрядных организаций и за исполнением договорных обязательств; проведение оплаты работ и услуг подрядных организаций в соответствии с заключенными договорами за надлежеащее качество работ и услуг, сбор платежей с нанимателей и собственников помещение, в т.ч. за коммунальные услуги, взискание задолженности по оплате ЖКУ; ведение технической документациипо МКД, работа с населением, в т.ч. рассмотрение обращений и жалоб по качеству обслуживания; выполнение диспетчерских функций по риему заявок от населения и функций, связанных с регистрацией граждан и др. </t>
  </si>
  <si>
    <t>Общая площадь помещений собственников</t>
  </si>
  <si>
    <t>Перечень обязательных видов работ и услуг по содержанию и ремонту общего имущества  дома</t>
  </si>
  <si>
    <t xml:space="preserve">комментарии по установлению стоимости работ и услуг </t>
  </si>
  <si>
    <t xml:space="preserve">Стоимость  механизированной уборки дворовой территории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</si>
  <si>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 xml:space="preserve">Стоимость  услуг по дератизации и дезинсекции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</si>
  <si>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t xml:space="preserve">Стоимость  услуг по вывозу и утилизации крупногабаритных бытовых отходов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</si>
  <si>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Проведение технических осмотров, профилактического  ремонта, устранение незначительных неисправностей в конструктивных элементах здания, смена и восстановление разбитых стекол;  ремонт и укрепление окон и дверей; очистка кровли от мусора, грязи, снега, наледи, снежных шапок и  сосулек и  т.д.</t>
  </si>
  <si>
    <t>профилактический осмотр мусоропроводов</t>
  </si>
  <si>
    <t>удаление мусора из мусороприемных камер</t>
  </si>
  <si>
    <t>уборка загрузочных клапанов</t>
  </si>
  <si>
    <t>влажное подметание пола мусороприемных камер</t>
  </si>
  <si>
    <t>уборка стен мусороприемных камер</t>
  </si>
  <si>
    <t>мойка сменных мусоросборников</t>
  </si>
  <si>
    <t>дезинфекция всех элементов ствола мусоропровода</t>
  </si>
  <si>
    <t>дезинфекция мусоросборников</t>
  </si>
  <si>
    <t>устранение засора и мойка нижней части ствола и шибера мусоропровода</t>
  </si>
  <si>
    <t>мытье ствола - 1 раз в месяц; устранение засора - по мере необходимости</t>
  </si>
  <si>
    <t>12-ти этажный крупнопанельный блочный многоквартирный дом  (от 10 до 30 лет эксплуатации)</t>
  </si>
  <si>
    <t>Санитарное содержание лестничных клеток</t>
  </si>
  <si>
    <r>
      <t>Проведение технических осмотров, профилактического  ремонта и устранение незначительных неисправностей в системах отопления, водоснабжения, водоотведения, электроснабжения, а также: ремонт, регулировка, наладка и испытание систем центрального отопления; промывка, опрессовка, консервация и расконсервация системы центрального отоплен</t>
    </r>
    <r>
      <rPr>
        <sz val="10"/>
        <color indexed="8"/>
        <rFont val="Calibri"/>
        <family val="2"/>
      </rPr>
      <t>ия;</t>
    </r>
    <r>
      <rPr>
        <sz val="10"/>
        <color indexed="8"/>
        <rFont val="Calibri"/>
        <family val="2"/>
      </rPr>
      <t xml:space="preserve"> укрепление трубопроводов, мелкий  ремонт изоляции, проверка исправности канализационных вытяжек и устранение причин при обнаружении их неисправности и т.д.</t>
    </r>
  </si>
  <si>
    <t>мытье полв кабины лифтов</t>
  </si>
  <si>
    <t>влажная протирка стен, дверей, потолков и пллафонов кабины лифта</t>
  </si>
  <si>
    <t>4.7.</t>
  </si>
  <si>
    <t>4.8.</t>
  </si>
  <si>
    <t>нижние три этажа - 5 раз в неделю, выше третьего этажа и места перед загрузочными клапанами - 2 раза в неделю</t>
  </si>
  <si>
    <t>асфальт  1 класса - 1 раз в двое суток, грунт 2 класса и асфальт 2 и 3 класса - 1 раз в сутки</t>
  </si>
  <si>
    <t xml:space="preserve">асфальт  1, 2 и 3 класса - 50 % территории  1 раз в двое суток </t>
  </si>
  <si>
    <t>4 раза в неделю</t>
  </si>
  <si>
    <t>12-ти этажный кирпичный многоквартирный дом (от 10 до 30 лет эксплуатации)</t>
  </si>
  <si>
    <t>Количество подъездов</t>
  </si>
  <si>
    <t>ИТОГО  содержание общего имущества в многоквартирном доме</t>
  </si>
  <si>
    <t xml:space="preserve">ВСЕГО управление многоквартирным домом и содержание общего имущества в многоквартирном доме </t>
  </si>
  <si>
    <t>Минимальный перечень экономически обоснованной стоимости обязательных работ и услуг по содержанию и ремонту общего имущества в типовом многоквартирном доме на 2012 год (без учета текущего и капитального ремонта, стоимость работ которых определяется в соответствии с локальным сметным расчетом)</t>
  </si>
  <si>
    <t>Размер платы за 1 кв.м. площади помещений в месяц, руб.</t>
  </si>
  <si>
    <t>Стоимость услуги по управлению многоквартирным домом  учтена в размере 10% от общей стоимости работ и услуг по содержанию и ремонту общего имущества в многоквартирном доме. При  включении в перечень работ и услуг текущего и (или) капитального ремонта стоимость услуги по управлению многоквартирным домом учитывается  в размере 10% от общей  стоимости работ по содержанию, текущему  и (или) капитальному ремонту общего имущества в многоквартирном доме</t>
  </si>
  <si>
    <t>1 раз в двое суток</t>
  </si>
  <si>
    <t>асфальт  1 класса - 1 раз в двое суток, асфальт 2 и 3 класса - 1 раз в сутки</t>
  </si>
  <si>
    <t xml:space="preserve"> 2 раза в сутки в дни сильных снегопадов</t>
  </si>
  <si>
    <t>Сбор, вывоз и утилизация крупногабаритных бытовых отходов</t>
  </si>
  <si>
    <t>Сбор, вывоз и утилизация твердых бытовых отходов</t>
  </si>
  <si>
    <t>не реже одного раза в сутки</t>
  </si>
  <si>
    <t>Обслуживание  лифтов</t>
  </si>
  <si>
    <r>
      <t xml:space="preserve">Техническое обслуживание общедомовых приборов учета </t>
    </r>
    <r>
      <rPr>
        <sz val="11"/>
        <color indexed="8"/>
        <rFont val="Calibri"/>
        <family val="2"/>
      </rPr>
      <t>(тепловая энергия, горячее и холодное вводоснабжение)</t>
    </r>
  </si>
  <si>
    <t>Обслуживание  противопожарной автоматики</t>
  </si>
  <si>
    <t>ежемесячно, согласно договору со специализированной организацией</t>
  </si>
  <si>
    <t xml:space="preserve">Стоимость  услуг по обслуживанию лифтов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</si>
  <si>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t xml:space="preserve">Стоимость  услуг по обслуживанию общедомовых приборов учета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</si>
  <si>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t xml:space="preserve">Стоимость  услуг по обслуживанию противопожарной автоматики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</si>
  <si>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t xml:space="preserve">Стоимость  услуг по сбору, вывозу и утилизации твердых бытовых отходов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</si>
  <si>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Стоимость  уборки помещений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Уборочная площадь лестничных клеток, принятая в расчете составлет 1050,0 кв.м. Численность уборщиц помещений на указанную уборочную площадь составляет 1,0 ед. Заработная плата уборщиц помещений принята из расчета размера должностного оклада, определенного исходя из минимальной тарифной ставки рабочего первого разряда для предприятий жилищного хозяйства в размере 4261,20 рублей с учетом премии и выслуги лет в суммарном размере 55,3% и районного коэффициента в размере 25%.  При данных условиях заработная плата уборщицы при выполнении полного объема работ на 1 ед. нормативной численности составляет 8272,05 рублей в месяц. Справочно: При увеличении заработной платы уборщиц на 10% стоимость услуги "уборка помещений" увеличивается на 9,8%. Также при увеличении уборочной площади лестничных клеток увеличивается нормативная численность уборщиц и, следовательно, увеличивается стоимость данной услуги.</t>
  </si>
  <si>
    <t>Стоимость  уборки дворовой территории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Уборочная площадь дворовой территории принятая в расчете составляет: асфальт 1 класса - 140 кв.м., асфальт 2 класса - 300 кв.м., асфальт 3 класса - 1100 кв.м., грунт 2 класса - 700 кв.м., газоны - 2000 кв.м. Численность дворников дворовой территори на указанную уборочную площадь составляет 1,0 ед. Заработная плата дворников принята из расчета размера должностного оклада, определенного исходя из минимальной тарифной ставки рабочего первого разряда для предприятий жилищного хозяйства в размере 4261,20 рублей с учетом премии и выслуги лет в суммарном размере 55,3% и районного коэффициента в размере 25%. При данных условиях заработная плата дворника при выполнении полного объема работ на 1 ед. нормативной численности составляет 8272,05 рублей в месяц. Справочно:  При увеличении заработной платы дворника на 10% стоимость услуги "уборка дворовой территории" увеличивается на 9,2%. Также при увеличении уборочной площади дворовой территории увеличивается нормативная численность дворников и, следовательно, увеличивается стоимость данной услуги.</t>
  </si>
  <si>
    <t xml:space="preserve">Стоимость  услуги "обслуживание мусоропроводов"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Расчет нормативной численности мусоропроводчиков рассчитывался с учетом количества проживающих - 245 чел. и расположением  мусорокамеры в цокольном этаже дома. Численность уборщиков мусоропроводов при данных условиях составляет 0,50 ед.  Заработная плата уборщиков мусоропроводов принята из расчета размера должностного оклада, определенного исходя из минимальной тарифной ставки рабочего первого разряда для предпритий жилищного хозяйства в размере 4261,20 рублей с учетом премии и выслуги лет в суммарном размере 55,3% и районного коэффициента в размере 25%.  При данных условиях заработная плата уборщика мусоропроводов при выполнении полного объема работ на 1 ед. нормативной численности составляет 8272,05 рублей в месяц. Справочно: При увеличении заработной платы уборщика мусоропроводов на 10% стоимость услуги "обслуживание мусоропроводов" увеличивается на 9,9%. </t>
  </si>
  <si>
    <t>13.1.</t>
  </si>
  <si>
    <t>13.2.</t>
  </si>
  <si>
    <t>13.3.</t>
  </si>
  <si>
    <t>13.4.</t>
  </si>
  <si>
    <t>13.5.</t>
  </si>
  <si>
    <t>13.6.</t>
  </si>
  <si>
    <t>13.7.</t>
  </si>
  <si>
    <t>13.8.</t>
  </si>
  <si>
    <t>13.9.</t>
  </si>
  <si>
    <r>
      <t xml:space="preserve">Для выполнения работ по техническому обслуживанию внутридомового инженерного оборудования  в расчете для указанных домов учтены следующие работники: </t>
    </r>
    <r>
      <rPr>
        <b/>
        <u val="single"/>
        <sz val="11"/>
        <color indexed="8"/>
        <rFont val="Calibri"/>
        <family val="2"/>
      </rPr>
      <t>в кирпичных домах - 0,219 ед.</t>
    </r>
    <r>
      <rPr>
        <sz val="11"/>
        <color indexed="8"/>
        <rFont val="Calibri"/>
        <family val="2"/>
      </rPr>
      <t xml:space="preserve"> , в том числе: </t>
    </r>
    <r>
      <rPr>
        <sz val="11"/>
        <color indexed="8"/>
        <rFont val="Calibri"/>
        <family val="2"/>
      </rPr>
      <t xml:space="preserve"> слесарь-сантехник - 0,19 ед., электромонтер - 0,029 ед., </t>
    </r>
    <r>
      <rPr>
        <b/>
        <u val="single"/>
        <sz val="11"/>
        <color indexed="8"/>
        <rFont val="Calibri"/>
        <family val="2"/>
      </rPr>
      <t>в крупнопанельных блочных домах - 0,262 ед.</t>
    </r>
    <r>
      <rPr>
        <sz val="11"/>
        <color indexed="8"/>
        <rFont val="Calibri"/>
        <family val="2"/>
      </rPr>
      <t xml:space="preserve">, в том числе: слесарь-сантехник - 0,227 ед., электромонтер - 0,035 ед.  Заработная платы данных работников определена исходя из заработной платы  на 1 ед. - норму по начислению в размере - 12691,98 рублей в месяц </t>
    </r>
  </si>
  <si>
    <r>
      <t xml:space="preserve">Для выполнения работ по техническому обслуживанию конструктивных элементов здания в расчете для указанных домов были учтены следующие работники:  </t>
    </r>
    <r>
      <rPr>
        <b/>
        <u val="single"/>
        <sz val="11"/>
        <color indexed="8"/>
        <rFont val="Calibri"/>
        <family val="2"/>
      </rPr>
      <t>- в кирпичных домах - 0,274 ед.,</t>
    </r>
    <r>
      <rPr>
        <sz val="11"/>
        <color indexed="8"/>
        <rFont val="Calibri"/>
        <family val="2"/>
      </rPr>
      <t xml:space="preserve"> из них: кровельщик - 0,022 ед., маляр - 0,057 ед., плотник - 0,086 ед., штукатур - 0,055 ед., подсобный рабочий - 0,008 ед.электрогазосварщик - 0,046 ед. </t>
    </r>
    <r>
      <rPr>
        <b/>
        <u val="single"/>
        <sz val="11"/>
        <color indexed="8"/>
        <rFont val="Calibri"/>
        <family val="2"/>
      </rPr>
      <t>- в крупнопанельных блочных домах - 0,192 ед.,</t>
    </r>
    <r>
      <rPr>
        <sz val="11"/>
        <color indexed="8"/>
        <rFont val="Calibri"/>
        <family val="2"/>
      </rPr>
      <t xml:space="preserve"> из них: кровельщик - 0,027 ед., маляр - 0,077 ед., плотник - 0,018 ед., штукатур - 0,006 ед., подсобный рабочий - 0,009 ед., электрогазосварщик - 0,055 ед. Заработная платы данных работников определена исходя из заработной платы  на 1 ед. - норму по начислению в размере - 12691,98 рублей в месяц.  При наличии объема работ можно предусмотреть  следующих работников: изолировщик на гидроизоляции (в панельных домах), каменщик, бетонщик, монтажник по монтажу стальных и железобетонных конструкций (в панельных домах), облицовщик-плиточник, облицовщик синтетическими материалами, слесарь строительный, стекольщик, столяр строительный, что увеличит стоимость работ по техническому обслуживанмию КЭЗ и увеличит размер платы за содержание общего имущества.        </t>
    </r>
  </si>
</sst>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00"/>
    <numFmt numFmtId="167" formatCode="0.000000"/>
    <numFmt numFmtId="168" formatCode="0.00000"/>
    <numFmt numFmtId="169" formatCode="0.0000000"/>
    <numFmt numFmtId="170" formatCode="0.00000000"/>
    <numFmt numFmtId="171" formatCode="0.000000000"/>
    <numFmt numFmtId="172" formatCode="0.0000000000"/>
    <numFmt numFmtId="173" formatCode="_-* #,##0.000_р_._-;\-* #,##0.000_р_._-;_-* &quot;-&quot;??_р_._-;_-@_-"/>
    <numFmt numFmtId="174" formatCode="_-* #,##0.0_р_._-;\-* #,##0.0_р_._-;_-* &quot;-&quot;??_р_._-;_-@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6">
    <font>
      <sz val="11"/>
      <color theme="1"/>
      <name val="Calibri"/>
      <family val="2"/>
    </font>
    <font>
      <sz val="11"/>
      <color indexed="8"/>
      <name val="Calibri"/>
      <family val="2"/>
    </font>
    <font>
      <b/>
      <sz val="11"/>
      <color indexed="8"/>
      <name val="Calibri"/>
      <family val="2"/>
    </font>
    <font>
      <b/>
      <sz val="14"/>
      <color indexed="8"/>
      <name val="Calibri"/>
      <family val="2"/>
    </font>
    <font>
      <b/>
      <u val="single"/>
      <sz val="11"/>
      <color indexed="8"/>
      <name val="Calibri"/>
      <family val="2"/>
    </font>
    <font>
      <sz val="9"/>
      <color indexed="8"/>
      <name val="Calibri"/>
      <family val="2"/>
    </font>
    <font>
      <sz val="11"/>
      <color indexed="10"/>
      <name val="Calibri"/>
      <family val="2"/>
    </font>
    <font>
      <b/>
      <sz val="11"/>
      <color indexed="10"/>
      <name val="Calibri"/>
      <family val="2"/>
    </font>
    <font>
      <u val="single"/>
      <sz val="11"/>
      <color indexed="12"/>
      <name val="Calibri"/>
      <family val="2"/>
    </font>
    <font>
      <u val="single"/>
      <sz val="11"/>
      <color indexed="36"/>
      <name val="Calibri"/>
      <family val="2"/>
    </font>
    <font>
      <b/>
      <sz val="13"/>
      <color indexed="10"/>
      <name val="Calibri"/>
      <family val="2"/>
    </font>
    <font>
      <b/>
      <sz val="13"/>
      <color indexed="8"/>
      <name val="Calibri"/>
      <family val="2"/>
    </font>
    <font>
      <b/>
      <i/>
      <sz val="11"/>
      <color indexed="8"/>
      <name val="Calibri"/>
      <family val="2"/>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3"/>
      <color theme="1"/>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9"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32" borderId="0" applyNumberFormat="0" applyBorder="0" applyAlignment="0" applyProtection="0"/>
  </cellStyleXfs>
  <cellXfs count="89">
    <xf numFmtId="0" fontId="0" fillId="0" borderId="0" xfId="0" applyFont="1" applyAlignment="1">
      <alignment/>
    </xf>
    <xf numFmtId="0" fontId="0" fillId="0" borderId="0" xfId="0" applyFill="1" applyAlignment="1">
      <alignment/>
    </xf>
    <xf numFmtId="0" fontId="1"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6" fillId="0" borderId="0" xfId="0" applyFont="1" applyFill="1" applyAlignment="1">
      <alignment/>
    </xf>
    <xf numFmtId="2" fontId="6" fillId="0" borderId="10" xfId="0" applyNumberFormat="1" applyFont="1" applyFill="1" applyBorder="1" applyAlignment="1">
      <alignment horizontal="center"/>
    </xf>
    <xf numFmtId="0" fontId="2" fillId="0" borderId="10" xfId="0" applyFont="1" applyFill="1" applyBorder="1" applyAlignment="1">
      <alignment horizontal="left" vertical="center" wrapText="1"/>
    </xf>
    <xf numFmtId="2" fontId="2" fillId="0" borderId="10" xfId="0" applyNumberFormat="1" applyFont="1" applyFill="1" applyBorder="1" applyAlignment="1">
      <alignment horizontal="center"/>
    </xf>
    <xf numFmtId="0" fontId="6" fillId="0" borderId="0" xfId="0" applyFont="1" applyFill="1" applyAlignment="1">
      <alignment/>
    </xf>
    <xf numFmtId="0" fontId="12" fillId="0" borderId="10" xfId="0" applyFont="1" applyFill="1" applyBorder="1" applyAlignment="1">
      <alignment horizontal="center" vertical="center" wrapText="1"/>
    </xf>
    <xf numFmtId="2" fontId="1" fillId="0" borderId="10" xfId="0" applyNumberFormat="1" applyFont="1" applyFill="1" applyBorder="1" applyAlignment="1">
      <alignment horizontal="center" wrapText="1"/>
    </xf>
    <xf numFmtId="2" fontId="2"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2" fontId="2" fillId="0" borderId="10" xfId="0" applyNumberFormat="1" applyFont="1" applyFill="1" applyBorder="1" applyAlignment="1">
      <alignment horizontal="center" wrapText="1"/>
    </xf>
    <xf numFmtId="2" fontId="0" fillId="0" borderId="10" xfId="0" applyNumberFormat="1" applyFont="1" applyFill="1" applyBorder="1" applyAlignment="1">
      <alignment horizontal="center" vertical="center" wrapText="1"/>
    </xf>
    <xf numFmtId="0" fontId="35" fillId="0" borderId="0" xfId="0" applyFont="1" applyFill="1" applyAlignment="1">
      <alignment/>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5" fillId="0" borderId="10" xfId="0" applyFont="1" applyFill="1" applyBorder="1" applyAlignment="1">
      <alignment horizontal="center"/>
    </xf>
    <xf numFmtId="2" fontId="35" fillId="0" borderId="10" xfId="0" applyNumberFormat="1" applyFont="1" applyFill="1" applyBorder="1" applyAlignment="1">
      <alignment horizontal="center" vertical="center" wrapText="1"/>
    </xf>
    <xf numFmtId="0" fontId="10" fillId="0" borderId="0" xfId="0" applyFont="1" applyFill="1" applyAlignment="1">
      <alignment/>
    </xf>
    <xf numFmtId="0" fontId="7" fillId="0" borderId="0" xfId="0" applyFont="1" applyFill="1" applyAlignment="1">
      <alignment/>
    </xf>
    <xf numFmtId="0" fontId="0" fillId="0" borderId="10" xfId="0" applyFont="1" applyFill="1" applyBorder="1" applyAlignment="1">
      <alignment horizontal="center"/>
    </xf>
    <xf numFmtId="2" fontId="0" fillId="0" borderId="10" xfId="0" applyNumberFormat="1" applyFont="1" applyFill="1" applyBorder="1" applyAlignment="1">
      <alignment horizontal="center"/>
    </xf>
    <xf numFmtId="2" fontId="44" fillId="0" borderId="10" xfId="0" applyNumberFormat="1"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horizontal="center"/>
    </xf>
    <xf numFmtId="165" fontId="42" fillId="0" borderId="10" xfId="0" applyNumberFormat="1" applyFont="1" applyFill="1" applyBorder="1" applyAlignment="1">
      <alignment horizontal="center" wrapText="1"/>
    </xf>
    <xf numFmtId="0" fontId="0" fillId="0" borderId="10" xfId="0" applyFont="1" applyFill="1" applyBorder="1" applyAlignment="1">
      <alignment horizontal="center" vertical="center" wrapText="1"/>
    </xf>
    <xf numFmtId="165" fontId="0" fillId="0" borderId="10" xfId="0" applyNumberFormat="1" applyFont="1" applyFill="1" applyBorder="1" applyAlignment="1">
      <alignment horizontal="center" wrapText="1"/>
    </xf>
    <xf numFmtId="0" fontId="35" fillId="0" borderId="12" xfId="0" applyFont="1" applyFill="1" applyBorder="1" applyAlignment="1">
      <alignment horizontal="center" vertical="center" wrapText="1"/>
    </xf>
    <xf numFmtId="0" fontId="0" fillId="0" borderId="12" xfId="0" applyFill="1" applyBorder="1" applyAlignment="1">
      <alignment horizontal="center" wrapText="1"/>
    </xf>
    <xf numFmtId="0" fontId="13" fillId="0" borderId="10" xfId="0" applyNumberFormat="1" applyFont="1" applyFill="1" applyBorder="1" applyAlignment="1">
      <alignment horizontal="center" vertical="center" wrapText="1"/>
    </xf>
    <xf numFmtId="2" fontId="13" fillId="0" borderId="10" xfId="0" applyNumberFormat="1" applyFont="1" applyFill="1" applyBorder="1" applyAlignment="1">
      <alignment horizontal="center" vertical="center" wrapText="1"/>
    </xf>
    <xf numFmtId="0" fontId="0" fillId="0" borderId="10" xfId="0" applyFont="1" applyFill="1" applyBorder="1" applyAlignment="1">
      <alignment vertical="center" wrapText="1"/>
    </xf>
    <xf numFmtId="0" fontId="13" fillId="0" borderId="10" xfId="0" applyFont="1" applyFill="1" applyBorder="1" applyAlignment="1">
      <alignment horizontal="center" vertical="center" wrapText="1"/>
    </xf>
    <xf numFmtId="2" fontId="11" fillId="0" borderId="10" xfId="0" applyNumberFormat="1" applyFont="1" applyFill="1" applyBorder="1" applyAlignment="1">
      <alignment horizontal="center"/>
    </xf>
    <xf numFmtId="0" fontId="0" fillId="0" borderId="10" xfId="0" applyFill="1" applyBorder="1" applyAlignment="1">
      <alignment vertical="center" wrapText="1"/>
    </xf>
    <xf numFmtId="0" fontId="45" fillId="0" borderId="10" xfId="0" applyFont="1" applyFill="1" applyBorder="1" applyAlignment="1">
      <alignment horizontal="center" vertical="center" wrapText="1"/>
    </xf>
    <xf numFmtId="0" fontId="0" fillId="0" borderId="0" xfId="0" applyFont="1" applyFill="1" applyAlignment="1">
      <alignment/>
    </xf>
    <xf numFmtId="0" fontId="0" fillId="0" borderId="12" xfId="0" applyFont="1" applyFill="1" applyBorder="1" applyAlignment="1">
      <alignment horizontal="center" wrapText="1"/>
    </xf>
    <xf numFmtId="0" fontId="0" fillId="0" borderId="0" xfId="0" applyFont="1" applyFill="1" applyAlignment="1">
      <alignment/>
    </xf>
    <xf numFmtId="0" fontId="0" fillId="0" borderId="10" xfId="0" applyFill="1" applyBorder="1" applyAlignment="1">
      <alignment vertical="center"/>
    </xf>
    <xf numFmtId="0" fontId="0" fillId="0" borderId="10" xfId="0" applyFont="1" applyFill="1" applyBorder="1" applyAlignment="1">
      <alignment horizontal="center" vertical="center" wrapText="1"/>
    </xf>
    <xf numFmtId="0" fontId="0" fillId="0" borderId="13" xfId="0" applyFill="1" applyBorder="1" applyAlignment="1">
      <alignment horizontal="center" vertical="center"/>
    </xf>
    <xf numFmtId="0" fontId="0" fillId="0" borderId="12" xfId="0" applyFill="1" applyBorder="1" applyAlignment="1">
      <alignment horizontal="center" vertical="center" wrapText="1"/>
    </xf>
    <xf numFmtId="0" fontId="0" fillId="0" borderId="10" xfId="0" applyFill="1" applyBorder="1" applyAlignment="1">
      <alignment horizontal="center" wrapText="1"/>
    </xf>
    <xf numFmtId="2" fontId="11" fillId="0" borderId="10" xfId="0" applyNumberFormat="1" applyFont="1" applyFill="1" applyBorder="1" applyAlignment="1">
      <alignment horizontal="center" vertical="center" wrapText="1"/>
    </xf>
    <xf numFmtId="2" fontId="44"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10" xfId="0" applyFill="1" applyBorder="1" applyAlignment="1">
      <alignment horizontal="center"/>
    </xf>
    <xf numFmtId="0" fontId="0" fillId="0" borderId="10" xfId="0" applyFont="1" applyFill="1" applyBorder="1" applyAlignment="1">
      <alignment horizontal="center" vertical="center" wrapText="1"/>
    </xf>
    <xf numFmtId="0" fontId="0" fillId="0" borderId="10" xfId="0" applyFill="1" applyBorder="1" applyAlignment="1">
      <alignment vertical="center" wrapText="1"/>
    </xf>
    <xf numFmtId="0" fontId="2" fillId="0" borderId="14"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2"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xf>
    <xf numFmtId="0" fontId="35" fillId="0" borderId="14" xfId="0" applyFont="1" applyFill="1" applyBorder="1" applyAlignment="1">
      <alignment horizontal="center" vertical="center" wrapText="1"/>
    </xf>
    <xf numFmtId="0" fontId="0" fillId="0" borderId="16" xfId="0" applyFont="1" applyFill="1" applyBorder="1" applyAlignment="1">
      <alignment horizontal="center"/>
    </xf>
    <xf numFmtId="2" fontId="11" fillId="0" borderId="17" xfId="0" applyNumberFormat="1" applyFont="1" applyFill="1" applyBorder="1" applyAlignment="1">
      <alignment horizontal="center"/>
    </xf>
    <xf numFmtId="0" fontId="0" fillId="0" borderId="18" xfId="0" applyBorder="1" applyAlignment="1">
      <alignment horizontal="center"/>
    </xf>
    <xf numFmtId="0" fontId="0" fillId="0" borderId="12" xfId="0" applyBorder="1" applyAlignment="1">
      <alignment horizontal="center"/>
    </xf>
    <xf numFmtId="2" fontId="44" fillId="0" borderId="17" xfId="0" applyNumberFormat="1" applyFont="1" applyFill="1" applyBorder="1" applyAlignment="1">
      <alignment horizontal="center"/>
    </xf>
    <xf numFmtId="0" fontId="0" fillId="0" borderId="15" xfId="0" applyFill="1" applyBorder="1" applyAlignment="1">
      <alignment/>
    </xf>
    <xf numFmtId="0" fontId="0" fillId="0" borderId="16" xfId="0" applyBorder="1" applyAlignment="1">
      <alignment/>
    </xf>
    <xf numFmtId="0" fontId="1" fillId="0" borderId="14" xfId="0" applyFont="1" applyFill="1" applyBorder="1" applyAlignment="1">
      <alignment horizontal="center" vertical="center" wrapText="1"/>
    </xf>
    <xf numFmtId="0" fontId="0" fillId="0" borderId="16" xfId="0" applyFill="1" applyBorder="1" applyAlignment="1">
      <alignment horizontal="center"/>
    </xf>
    <xf numFmtId="0" fontId="0" fillId="0" borderId="17" xfId="0" applyFont="1" applyFill="1" applyBorder="1" applyAlignment="1">
      <alignment horizontal="center" vertical="center" wrapText="1"/>
    </xf>
    <xf numFmtId="0" fontId="0" fillId="0" borderId="18" xfId="0" applyFill="1" applyBorder="1" applyAlignment="1">
      <alignment vertical="center" wrapText="1"/>
    </xf>
    <xf numFmtId="0" fontId="0" fillId="0" borderId="12" xfId="0" applyFill="1" applyBorder="1" applyAlignment="1">
      <alignment vertical="center" wrapText="1"/>
    </xf>
    <xf numFmtId="0" fontId="3" fillId="0"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0" xfId="0" applyFill="1" applyBorder="1" applyAlignment="1">
      <alignment/>
    </xf>
    <xf numFmtId="0" fontId="1" fillId="0" borderId="14"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165" fontId="1" fillId="0" borderId="10" xfId="0" applyNumberFormat="1"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1"/>
  <sheetViews>
    <sheetView tabSelected="1" zoomScale="70" zoomScaleNormal="70" zoomScalePageLayoutView="0" workbookViewId="0" topLeftCell="A1">
      <pane xSplit="2" ySplit="3" topLeftCell="F4" activePane="bottomRight" state="frozen"/>
      <selection pane="topLeft" activeCell="A1" sqref="A1"/>
      <selection pane="topRight" activeCell="D1" sqref="D1"/>
      <selection pane="bottomLeft" activeCell="A4" sqref="A4"/>
      <selection pane="bottomRight" activeCell="G7" sqref="G7"/>
    </sheetView>
  </sheetViews>
  <sheetFormatPr defaultColWidth="9.140625" defaultRowHeight="15"/>
  <cols>
    <col min="1" max="1" width="7.00390625" style="25" customWidth="1"/>
    <col min="2" max="2" width="50.00390625" style="1" customWidth="1"/>
    <col min="3" max="3" width="66.28125" style="1" customWidth="1"/>
    <col min="4" max="4" width="14.8515625" style="15" customWidth="1"/>
    <col min="5" max="6" width="16.00390625" style="1" customWidth="1"/>
    <col min="7" max="7" width="66.421875" style="1" customWidth="1"/>
    <col min="8" max="8" width="18.00390625" style="1" customWidth="1"/>
    <col min="9" max="10" width="16.00390625" style="39" customWidth="1"/>
    <col min="11" max="11" width="118.8515625" style="1" customWidth="1"/>
    <col min="12" max="16384" width="9.140625" style="1" customWidth="1"/>
  </cols>
  <sheetData>
    <row r="1" ht="26.25" customHeight="1" hidden="1">
      <c r="B1" s="12" t="s">
        <v>2</v>
      </c>
    </row>
    <row r="2" spans="1:12" ht="53.25" customHeight="1">
      <c r="A2" s="75" t="s">
        <v>108</v>
      </c>
      <c r="B2" s="75"/>
      <c r="C2" s="75"/>
      <c r="D2" s="75"/>
      <c r="E2" s="75"/>
      <c r="F2" s="75"/>
      <c r="G2" s="75"/>
      <c r="H2" s="75"/>
      <c r="I2" s="75"/>
      <c r="J2" s="76"/>
      <c r="K2" s="12"/>
      <c r="L2" s="12"/>
    </row>
    <row r="3" spans="1:11" s="4" customFormat="1" ht="24.75" customHeight="1">
      <c r="A3" s="55" t="s">
        <v>47</v>
      </c>
      <c r="B3" s="68"/>
      <c r="C3" s="68"/>
      <c r="D3" s="68"/>
      <c r="E3" s="68"/>
      <c r="F3" s="68"/>
      <c r="G3" s="68"/>
      <c r="H3" s="68"/>
      <c r="I3" s="68"/>
      <c r="J3" s="69"/>
      <c r="K3" s="72" t="s">
        <v>78</v>
      </c>
    </row>
    <row r="4" spans="1:11" s="4" customFormat="1" ht="33.75" customHeight="1">
      <c r="A4" s="78" t="s">
        <v>48</v>
      </c>
      <c r="B4" s="71"/>
      <c r="C4" s="59" t="s">
        <v>104</v>
      </c>
      <c r="D4" s="59"/>
      <c r="E4" s="59"/>
      <c r="F4" s="83"/>
      <c r="G4" s="59" t="s">
        <v>93</v>
      </c>
      <c r="H4" s="59"/>
      <c r="I4" s="59"/>
      <c r="J4" s="83"/>
      <c r="K4" s="81"/>
    </row>
    <row r="5" spans="1:11" s="4" customFormat="1" ht="15">
      <c r="A5" s="78" t="s">
        <v>105</v>
      </c>
      <c r="B5" s="71"/>
      <c r="C5" s="84">
        <v>4</v>
      </c>
      <c r="D5" s="85"/>
      <c r="E5" s="85"/>
      <c r="F5" s="83"/>
      <c r="G5" s="84">
        <v>4</v>
      </c>
      <c r="H5" s="85"/>
      <c r="I5" s="85"/>
      <c r="J5" s="83"/>
      <c r="K5" s="81"/>
    </row>
    <row r="6" spans="1:11" s="4" customFormat="1" ht="31.5" customHeight="1">
      <c r="A6" s="70" t="s">
        <v>76</v>
      </c>
      <c r="B6" s="71"/>
      <c r="C6" s="86">
        <v>5150</v>
      </c>
      <c r="D6" s="87"/>
      <c r="E6" s="87"/>
      <c r="F6" s="88"/>
      <c r="G6" s="86">
        <v>5150</v>
      </c>
      <c r="H6" s="87"/>
      <c r="I6" s="87"/>
      <c r="J6" s="88"/>
      <c r="K6" s="81"/>
    </row>
    <row r="7" spans="1:11" ht="77.25" customHeight="1">
      <c r="A7" s="62" t="s">
        <v>77</v>
      </c>
      <c r="B7" s="63"/>
      <c r="C7" s="30" t="s">
        <v>23</v>
      </c>
      <c r="D7" s="45" t="s">
        <v>21</v>
      </c>
      <c r="E7" s="31" t="s">
        <v>22</v>
      </c>
      <c r="F7" s="46" t="s">
        <v>109</v>
      </c>
      <c r="G7" s="30" t="s">
        <v>23</v>
      </c>
      <c r="H7" s="45" t="s">
        <v>21</v>
      </c>
      <c r="I7" s="40" t="s">
        <v>22</v>
      </c>
      <c r="J7" s="46" t="s">
        <v>109</v>
      </c>
      <c r="K7" s="81"/>
    </row>
    <row r="8" spans="1:11" ht="15">
      <c r="A8" s="18" t="s">
        <v>17</v>
      </c>
      <c r="B8" s="55" t="s">
        <v>18</v>
      </c>
      <c r="C8" s="56"/>
      <c r="D8" s="56"/>
      <c r="E8" s="56"/>
      <c r="F8" s="56"/>
      <c r="G8" s="57"/>
      <c r="H8" s="57"/>
      <c r="I8" s="58"/>
      <c r="J8" s="44"/>
      <c r="K8" s="82"/>
    </row>
    <row r="9" spans="1:11" s="4" customFormat="1" ht="102">
      <c r="A9" s="22">
        <v>1</v>
      </c>
      <c r="B9" s="16" t="s">
        <v>49</v>
      </c>
      <c r="C9" s="32" t="s">
        <v>95</v>
      </c>
      <c r="D9" s="11">
        <v>87976.44</v>
      </c>
      <c r="E9" s="11">
        <f>D9/12/5150</f>
        <v>1.4235669902912622</v>
      </c>
      <c r="F9" s="64">
        <f>E56</f>
        <v>17.097012621359223</v>
      </c>
      <c r="G9" s="32" t="s">
        <v>95</v>
      </c>
      <c r="H9" s="11">
        <v>101306.79</v>
      </c>
      <c r="I9" s="19">
        <f>H9/12/5150</f>
        <v>1.6392684466019418</v>
      </c>
      <c r="J9" s="67">
        <f>I56</f>
        <v>16.75059579288026</v>
      </c>
      <c r="K9" s="50" t="s">
        <v>137</v>
      </c>
    </row>
    <row r="10" spans="1:11" s="4" customFormat="1" ht="165.75" customHeight="1">
      <c r="A10" s="22">
        <v>2</v>
      </c>
      <c r="B10" s="16" t="s">
        <v>50</v>
      </c>
      <c r="C10" s="32" t="s">
        <v>82</v>
      </c>
      <c r="D10" s="11">
        <v>114756.45</v>
      </c>
      <c r="E10" s="11">
        <f>D10/12/5150</f>
        <v>1.8569004854368933</v>
      </c>
      <c r="F10" s="65"/>
      <c r="G10" s="32" t="s">
        <v>82</v>
      </c>
      <c r="H10" s="11">
        <v>80017.54</v>
      </c>
      <c r="I10" s="19">
        <f>H10/12/5150</f>
        <v>1.2947822006472491</v>
      </c>
      <c r="J10" s="65"/>
      <c r="K10" s="50" t="s">
        <v>138</v>
      </c>
    </row>
    <row r="11" spans="1:11" s="4" customFormat="1" ht="30">
      <c r="A11" s="22">
        <v>3</v>
      </c>
      <c r="B11" s="16" t="s">
        <v>0</v>
      </c>
      <c r="C11" s="33" t="s">
        <v>44</v>
      </c>
      <c r="D11" s="19">
        <v>35844</v>
      </c>
      <c r="E11" s="11">
        <f>D11/12/5150</f>
        <v>0.58</v>
      </c>
      <c r="F11" s="65"/>
      <c r="G11" s="33" t="s">
        <v>44</v>
      </c>
      <c r="H11" s="19">
        <v>35844</v>
      </c>
      <c r="I11" s="19">
        <f>H11/12/5150</f>
        <v>0.58</v>
      </c>
      <c r="J11" s="65"/>
      <c r="K11" s="34"/>
    </row>
    <row r="12" spans="1:11" s="4" customFormat="1" ht="36" customHeight="1">
      <c r="A12" s="22">
        <v>4</v>
      </c>
      <c r="B12" s="16" t="s">
        <v>94</v>
      </c>
      <c r="C12" s="7"/>
      <c r="D12" s="13">
        <f>D13+D14+D15+D16+D17+D18+D19+D20</f>
        <v>203408.5</v>
      </c>
      <c r="E12" s="13">
        <f>E13+E14+E15+E16+E17+E18+E19+E20</f>
        <v>3.2913996763754048</v>
      </c>
      <c r="F12" s="65"/>
      <c r="G12" s="7"/>
      <c r="H12" s="13">
        <f>H13+H14+H15+H16+H17+H18+H19+H20</f>
        <v>203408.5</v>
      </c>
      <c r="I12" s="19">
        <f>H12/12/5150</f>
        <v>3.2913996763754043</v>
      </c>
      <c r="J12" s="65"/>
      <c r="K12" s="53" t="s">
        <v>125</v>
      </c>
    </row>
    <row r="13" spans="1:11" s="4" customFormat="1" ht="30">
      <c r="A13" s="22" t="s">
        <v>39</v>
      </c>
      <c r="B13" s="17" t="s">
        <v>3</v>
      </c>
      <c r="C13" s="28" t="s">
        <v>100</v>
      </c>
      <c r="D13" s="10">
        <v>181214.85</v>
      </c>
      <c r="E13" s="10">
        <f aca="true" t="shared" si="0" ref="E13:E21">D13/12/5150</f>
        <v>2.9322791262135923</v>
      </c>
      <c r="F13" s="65"/>
      <c r="G13" s="43" t="s">
        <v>100</v>
      </c>
      <c r="H13" s="10">
        <v>181214.85</v>
      </c>
      <c r="I13" s="23">
        <f aca="true" t="shared" si="1" ref="I13:I21">H13/12/5150</f>
        <v>2.9322791262135923</v>
      </c>
      <c r="J13" s="65"/>
      <c r="K13" s="54"/>
    </row>
    <row r="14" spans="1:11" s="4" customFormat="1" ht="24">
      <c r="A14" s="22" t="s">
        <v>40</v>
      </c>
      <c r="B14" s="17" t="s">
        <v>5</v>
      </c>
      <c r="C14" s="28" t="s">
        <v>38</v>
      </c>
      <c r="D14" s="10">
        <v>18670.94</v>
      </c>
      <c r="E14" s="10">
        <f t="shared" si="0"/>
        <v>0.3021187702265372</v>
      </c>
      <c r="F14" s="65"/>
      <c r="G14" s="43" t="s">
        <v>38</v>
      </c>
      <c r="H14" s="10">
        <v>18670.94</v>
      </c>
      <c r="I14" s="23">
        <f t="shared" si="1"/>
        <v>0.3021187702265372</v>
      </c>
      <c r="J14" s="65"/>
      <c r="K14" s="54"/>
    </row>
    <row r="15" spans="1:11" s="4" customFormat="1" ht="15">
      <c r="A15" s="22" t="s">
        <v>54</v>
      </c>
      <c r="B15" s="17" t="s">
        <v>96</v>
      </c>
      <c r="C15" s="28" t="s">
        <v>9</v>
      </c>
      <c r="D15" s="10">
        <v>533.26</v>
      </c>
      <c r="E15" s="10">
        <f t="shared" si="0"/>
        <v>0.008628802588996764</v>
      </c>
      <c r="F15" s="65"/>
      <c r="G15" s="43" t="s">
        <v>9</v>
      </c>
      <c r="H15" s="10">
        <v>533.26</v>
      </c>
      <c r="I15" s="23">
        <f t="shared" si="1"/>
        <v>0.008628802588996764</v>
      </c>
      <c r="J15" s="65"/>
      <c r="K15" s="54"/>
    </row>
    <row r="16" spans="1:11" s="4" customFormat="1" ht="84">
      <c r="A16" s="22" t="s">
        <v>55</v>
      </c>
      <c r="B16" s="17" t="s">
        <v>46</v>
      </c>
      <c r="C16" s="28" t="s">
        <v>43</v>
      </c>
      <c r="D16" s="10">
        <v>1216.86</v>
      </c>
      <c r="E16" s="10">
        <f t="shared" si="0"/>
        <v>0.01969029126213592</v>
      </c>
      <c r="F16" s="65"/>
      <c r="G16" s="43" t="s">
        <v>43</v>
      </c>
      <c r="H16" s="10">
        <v>1216.86</v>
      </c>
      <c r="I16" s="23">
        <f t="shared" si="1"/>
        <v>0.01969029126213592</v>
      </c>
      <c r="J16" s="65"/>
      <c r="K16" s="54"/>
    </row>
    <row r="17" spans="1:11" s="4" customFormat="1" ht="24">
      <c r="A17" s="22" t="s">
        <v>56</v>
      </c>
      <c r="B17" s="17" t="s">
        <v>97</v>
      </c>
      <c r="C17" s="28" t="s">
        <v>38</v>
      </c>
      <c r="D17" s="10">
        <v>339.43</v>
      </c>
      <c r="E17" s="10">
        <f t="shared" si="0"/>
        <v>0.005492394822006473</v>
      </c>
      <c r="F17" s="65"/>
      <c r="G17" s="43" t="s">
        <v>38</v>
      </c>
      <c r="H17" s="10">
        <v>339.43</v>
      </c>
      <c r="I17" s="23">
        <v>0</v>
      </c>
      <c r="J17" s="65"/>
      <c r="K17" s="54"/>
    </row>
    <row r="18" spans="1:11" s="4" customFormat="1" ht="24">
      <c r="A18" s="22" t="s">
        <v>57</v>
      </c>
      <c r="B18" s="17" t="s">
        <v>41</v>
      </c>
      <c r="C18" s="28" t="s">
        <v>8</v>
      </c>
      <c r="D18" s="10">
        <v>56.19</v>
      </c>
      <c r="E18" s="10">
        <f t="shared" si="0"/>
        <v>0.0009092233009708738</v>
      </c>
      <c r="F18" s="65"/>
      <c r="G18" s="43" t="s">
        <v>8</v>
      </c>
      <c r="H18" s="10">
        <v>56.19</v>
      </c>
      <c r="I18" s="23">
        <f t="shared" si="1"/>
        <v>0.0009092233009708738</v>
      </c>
      <c r="J18" s="65"/>
      <c r="K18" s="54"/>
    </row>
    <row r="19" spans="1:11" s="4" customFormat="1" ht="15">
      <c r="A19" s="22" t="s">
        <v>98</v>
      </c>
      <c r="B19" s="17" t="s">
        <v>7</v>
      </c>
      <c r="C19" s="28" t="s">
        <v>8</v>
      </c>
      <c r="D19" s="10">
        <v>964.45</v>
      </c>
      <c r="E19" s="10">
        <f t="shared" si="0"/>
        <v>0.015605987055016183</v>
      </c>
      <c r="F19" s="65"/>
      <c r="G19" s="43" t="s">
        <v>8</v>
      </c>
      <c r="H19" s="10">
        <v>964.45</v>
      </c>
      <c r="I19" s="23">
        <f t="shared" si="1"/>
        <v>0.015605987055016183</v>
      </c>
      <c r="J19" s="65"/>
      <c r="K19" s="54"/>
    </row>
    <row r="20" spans="1:11" s="4" customFormat="1" ht="21" customHeight="1">
      <c r="A20" s="22" t="s">
        <v>99</v>
      </c>
      <c r="B20" s="17" t="s">
        <v>42</v>
      </c>
      <c r="C20" s="28" t="s">
        <v>10</v>
      </c>
      <c r="D20" s="10">
        <v>412.52</v>
      </c>
      <c r="E20" s="10">
        <f t="shared" si="0"/>
        <v>0.006675080906148867</v>
      </c>
      <c r="F20" s="65"/>
      <c r="G20" s="43" t="s">
        <v>10</v>
      </c>
      <c r="H20" s="10">
        <v>412.52</v>
      </c>
      <c r="I20" s="23">
        <f t="shared" si="1"/>
        <v>0.006675080906148867</v>
      </c>
      <c r="J20" s="65"/>
      <c r="K20" s="54"/>
    </row>
    <row r="21" spans="1:11" s="4" customFormat="1" ht="45">
      <c r="A21" s="22">
        <v>5</v>
      </c>
      <c r="B21" s="16" t="s">
        <v>1</v>
      </c>
      <c r="C21" s="7"/>
      <c r="D21" s="13">
        <f>D22+D31</f>
        <v>227987.58000000002</v>
      </c>
      <c r="E21" s="11">
        <f t="shared" si="0"/>
        <v>3.689119417475728</v>
      </c>
      <c r="F21" s="65"/>
      <c r="G21" s="7"/>
      <c r="H21" s="13">
        <f>H22+H31</f>
        <v>227987.58000000002</v>
      </c>
      <c r="I21" s="19">
        <f t="shared" si="1"/>
        <v>3.689119417475728</v>
      </c>
      <c r="J21" s="65"/>
      <c r="K21" s="72" t="s">
        <v>126</v>
      </c>
    </row>
    <row r="22" spans="1:11" s="4" customFormat="1" ht="15">
      <c r="A22" s="22" t="s">
        <v>58</v>
      </c>
      <c r="B22" s="9" t="s">
        <v>11</v>
      </c>
      <c r="C22" s="5"/>
      <c r="D22" s="11">
        <f>D23+D24+D25+D26+D27+D28+D29+D30</f>
        <v>124909.21</v>
      </c>
      <c r="E22" s="11">
        <f>E23+E24+E25+E26+E27+E28+E29+E30</f>
        <v>4.04236925566343</v>
      </c>
      <c r="F22" s="65"/>
      <c r="G22" s="5"/>
      <c r="H22" s="11">
        <f>H23+H24+H25+H26+H27+H28+H29+H30</f>
        <v>124909.21</v>
      </c>
      <c r="I22" s="19">
        <f>I23+I24+I25+I26+I27+I28+I29+I30</f>
        <v>4.04236925566343</v>
      </c>
      <c r="J22" s="65"/>
      <c r="K22" s="73"/>
    </row>
    <row r="23" spans="1:11" s="4" customFormat="1" ht="30">
      <c r="A23" s="22" t="s">
        <v>59</v>
      </c>
      <c r="B23" s="2" t="s">
        <v>25</v>
      </c>
      <c r="C23" s="29" t="s">
        <v>112</v>
      </c>
      <c r="D23" s="3">
        <v>51311.38</v>
      </c>
      <c r="E23" s="10">
        <f>D23/6/5150</f>
        <v>1.6605624595469253</v>
      </c>
      <c r="F23" s="65"/>
      <c r="G23" s="29" t="s">
        <v>112</v>
      </c>
      <c r="H23" s="3">
        <v>51311.38</v>
      </c>
      <c r="I23" s="23">
        <f>H23/6/5150</f>
        <v>1.6605624595469253</v>
      </c>
      <c r="J23" s="65"/>
      <c r="K23" s="73"/>
    </row>
    <row r="24" spans="1:11" s="4" customFormat="1" ht="45">
      <c r="A24" s="22" t="s">
        <v>60</v>
      </c>
      <c r="B24" s="2" t="s">
        <v>26</v>
      </c>
      <c r="C24" s="29" t="s">
        <v>113</v>
      </c>
      <c r="D24" s="3">
        <v>66572.58</v>
      </c>
      <c r="E24" s="10">
        <f aca="true" t="shared" si="2" ref="E24:E30">D24/6/5150</f>
        <v>2.154452427184466</v>
      </c>
      <c r="F24" s="65"/>
      <c r="G24" s="29" t="s">
        <v>113</v>
      </c>
      <c r="H24" s="3">
        <v>66572.58</v>
      </c>
      <c r="I24" s="23">
        <f aca="true" t="shared" si="3" ref="I24:I30">H24/6/5150</f>
        <v>2.154452427184466</v>
      </c>
      <c r="J24" s="65"/>
      <c r="K24" s="73"/>
    </row>
    <row r="25" spans="1:11" s="4" customFormat="1" ht="30">
      <c r="A25" s="22" t="s">
        <v>61</v>
      </c>
      <c r="B25" s="2" t="s">
        <v>27</v>
      </c>
      <c r="C25" s="29" t="s">
        <v>35</v>
      </c>
      <c r="D25" s="3">
        <v>5328.49</v>
      </c>
      <c r="E25" s="10">
        <f t="shared" si="2"/>
        <v>0.1724430420711974</v>
      </c>
      <c r="F25" s="65"/>
      <c r="G25" s="29" t="s">
        <v>35</v>
      </c>
      <c r="H25" s="3">
        <v>5328.49</v>
      </c>
      <c r="I25" s="23">
        <f t="shared" si="3"/>
        <v>0.1724430420711974</v>
      </c>
      <c r="J25" s="65"/>
      <c r="K25" s="73"/>
    </row>
    <row r="26" spans="1:11" s="4" customFormat="1" ht="45">
      <c r="A26" s="22" t="s">
        <v>62</v>
      </c>
      <c r="B26" s="2" t="s">
        <v>12</v>
      </c>
      <c r="C26" s="29" t="s">
        <v>10</v>
      </c>
      <c r="D26" s="3">
        <v>317.92</v>
      </c>
      <c r="E26" s="10">
        <f t="shared" si="2"/>
        <v>0.010288673139158577</v>
      </c>
      <c r="F26" s="65"/>
      <c r="G26" s="29" t="s">
        <v>10</v>
      </c>
      <c r="H26" s="3">
        <v>317.92</v>
      </c>
      <c r="I26" s="23">
        <f t="shared" si="3"/>
        <v>0.010288673139158577</v>
      </c>
      <c r="J26" s="65"/>
      <c r="K26" s="73"/>
    </row>
    <row r="27" spans="1:11" s="4" customFormat="1" ht="45">
      <c r="A27" s="22" t="s">
        <v>63</v>
      </c>
      <c r="B27" s="2" t="s">
        <v>28</v>
      </c>
      <c r="C27" s="29" t="s">
        <v>36</v>
      </c>
      <c r="D27" s="3">
        <v>268.66</v>
      </c>
      <c r="E27" s="10">
        <f t="shared" si="2"/>
        <v>0.008694498381877023</v>
      </c>
      <c r="F27" s="65"/>
      <c r="G27" s="29" t="s">
        <v>36</v>
      </c>
      <c r="H27" s="3">
        <v>268.66</v>
      </c>
      <c r="I27" s="23">
        <f t="shared" si="3"/>
        <v>0.008694498381877023</v>
      </c>
      <c r="J27" s="65"/>
      <c r="K27" s="73"/>
    </row>
    <row r="28" spans="1:11" s="4" customFormat="1" ht="30">
      <c r="A28" s="22" t="s">
        <v>64</v>
      </c>
      <c r="B28" s="2" t="s">
        <v>29</v>
      </c>
      <c r="C28" s="29" t="s">
        <v>4</v>
      </c>
      <c r="D28" s="3">
        <v>805.99</v>
      </c>
      <c r="E28" s="10">
        <f t="shared" si="2"/>
        <v>0.02608381877022654</v>
      </c>
      <c r="F28" s="65"/>
      <c r="G28" s="29" t="s">
        <v>4</v>
      </c>
      <c r="H28" s="3">
        <v>805.99</v>
      </c>
      <c r="I28" s="23">
        <f t="shared" si="3"/>
        <v>0.02608381877022654</v>
      </c>
      <c r="J28" s="65"/>
      <c r="K28" s="73"/>
    </row>
    <row r="29" spans="1:11" s="4" customFormat="1" ht="45">
      <c r="A29" s="22" t="s">
        <v>65</v>
      </c>
      <c r="B29" s="2" t="s">
        <v>30</v>
      </c>
      <c r="C29" s="29" t="s">
        <v>103</v>
      </c>
      <c r="D29" s="3">
        <v>296.25</v>
      </c>
      <c r="E29" s="10">
        <f t="shared" si="2"/>
        <v>0.0095873786407767</v>
      </c>
      <c r="F29" s="65"/>
      <c r="G29" s="29" t="s">
        <v>103</v>
      </c>
      <c r="H29" s="3">
        <v>296.25</v>
      </c>
      <c r="I29" s="23">
        <f t="shared" si="3"/>
        <v>0.0095873786407767</v>
      </c>
      <c r="J29" s="65"/>
      <c r="K29" s="73"/>
    </row>
    <row r="30" spans="1:11" s="4" customFormat="1" ht="15">
      <c r="A30" s="22" t="s">
        <v>66</v>
      </c>
      <c r="B30" s="2" t="s">
        <v>13</v>
      </c>
      <c r="C30" s="29" t="s">
        <v>37</v>
      </c>
      <c r="D30" s="3">
        <v>7.94</v>
      </c>
      <c r="E30" s="10">
        <f t="shared" si="2"/>
        <v>0.000256957928802589</v>
      </c>
      <c r="F30" s="65"/>
      <c r="G30" s="29" t="s">
        <v>37</v>
      </c>
      <c r="H30" s="3">
        <v>7.94</v>
      </c>
      <c r="I30" s="23">
        <f t="shared" si="3"/>
        <v>0.000256957928802589</v>
      </c>
      <c r="J30" s="65"/>
      <c r="K30" s="73"/>
    </row>
    <row r="31" spans="1:11" s="4" customFormat="1" ht="15">
      <c r="A31" s="22" t="s">
        <v>67</v>
      </c>
      <c r="B31" s="9" t="s">
        <v>14</v>
      </c>
      <c r="C31" s="27"/>
      <c r="D31" s="11">
        <f>D32+D33+D34+D35+D36+D37+D38</f>
        <v>103078.37</v>
      </c>
      <c r="E31" s="11">
        <v>3.33</v>
      </c>
      <c r="F31" s="65"/>
      <c r="G31" s="27"/>
      <c r="H31" s="11">
        <f>H32+H33+H34+H35+H36+H37+H38</f>
        <v>103078.37</v>
      </c>
      <c r="I31" s="19">
        <v>3.33</v>
      </c>
      <c r="J31" s="65"/>
      <c r="K31" s="73"/>
    </row>
    <row r="32" spans="1:11" s="4" customFormat="1" ht="45">
      <c r="A32" s="22" t="s">
        <v>68</v>
      </c>
      <c r="B32" s="2" t="s">
        <v>31</v>
      </c>
      <c r="C32" s="29" t="s">
        <v>101</v>
      </c>
      <c r="D32" s="3">
        <v>51876.7</v>
      </c>
      <c r="E32" s="10">
        <f>D32/6/5150</f>
        <v>1.6788576051779935</v>
      </c>
      <c r="F32" s="65"/>
      <c r="G32" s="29" t="s">
        <v>101</v>
      </c>
      <c r="H32" s="3">
        <v>51876.7</v>
      </c>
      <c r="I32" s="23">
        <f>H32/6/5150</f>
        <v>1.6788576051779935</v>
      </c>
      <c r="J32" s="65"/>
      <c r="K32" s="73"/>
    </row>
    <row r="33" spans="1:11" s="4" customFormat="1" ht="30">
      <c r="A33" s="22" t="s">
        <v>69</v>
      </c>
      <c r="B33" s="2" t="s">
        <v>32</v>
      </c>
      <c r="C33" s="29" t="s">
        <v>102</v>
      </c>
      <c r="D33" s="3">
        <v>4042.52</v>
      </c>
      <c r="E33" s="10">
        <f aca="true" t="shared" si="4" ref="E33:E38">D33/6/5150</f>
        <v>0.13082588996763753</v>
      </c>
      <c r="F33" s="65"/>
      <c r="G33" s="29" t="s">
        <v>102</v>
      </c>
      <c r="H33" s="3">
        <v>4042.52</v>
      </c>
      <c r="I33" s="23">
        <f aca="true" t="shared" si="5" ref="I33:I38">H33/6/5150</f>
        <v>0.13082588996763753</v>
      </c>
      <c r="J33" s="65"/>
      <c r="K33" s="73"/>
    </row>
    <row r="34" spans="1:11" s="4" customFormat="1" ht="15">
      <c r="A34" s="22" t="s">
        <v>70</v>
      </c>
      <c r="B34" s="2" t="s">
        <v>15</v>
      </c>
      <c r="C34" s="29" t="s">
        <v>111</v>
      </c>
      <c r="D34" s="3">
        <v>46418.86</v>
      </c>
      <c r="E34" s="10">
        <f t="shared" si="4"/>
        <v>1.5022284789644011</v>
      </c>
      <c r="F34" s="65"/>
      <c r="G34" s="29" t="s">
        <v>111</v>
      </c>
      <c r="H34" s="3">
        <v>46418.86</v>
      </c>
      <c r="I34" s="23">
        <f t="shared" si="5"/>
        <v>1.5022284789644011</v>
      </c>
      <c r="J34" s="65"/>
      <c r="K34" s="73"/>
    </row>
    <row r="35" spans="1:11" s="4" customFormat="1" ht="45">
      <c r="A35" s="22" t="s">
        <v>71</v>
      </c>
      <c r="B35" s="2" t="s">
        <v>33</v>
      </c>
      <c r="C35" s="29" t="s">
        <v>9</v>
      </c>
      <c r="D35" s="3">
        <v>29.46</v>
      </c>
      <c r="E35" s="10">
        <f t="shared" si="4"/>
        <v>0.0009533980582524272</v>
      </c>
      <c r="F35" s="65"/>
      <c r="G35" s="29" t="s">
        <v>9</v>
      </c>
      <c r="H35" s="3">
        <v>29.46</v>
      </c>
      <c r="I35" s="23">
        <f t="shared" si="5"/>
        <v>0.0009533980582524272</v>
      </c>
      <c r="J35" s="65"/>
      <c r="K35" s="73"/>
    </row>
    <row r="36" spans="1:11" s="4" customFormat="1" ht="30">
      <c r="A36" s="22" t="s">
        <v>72</v>
      </c>
      <c r="B36" s="2" t="s">
        <v>16</v>
      </c>
      <c r="C36" s="29" t="s">
        <v>4</v>
      </c>
      <c r="D36" s="3">
        <v>351.39</v>
      </c>
      <c r="E36" s="10">
        <f t="shared" si="4"/>
        <v>0.011371844660194174</v>
      </c>
      <c r="F36" s="65"/>
      <c r="G36" s="29" t="s">
        <v>4</v>
      </c>
      <c r="H36" s="3">
        <v>351.39</v>
      </c>
      <c r="I36" s="23">
        <f t="shared" si="5"/>
        <v>0.011371844660194174</v>
      </c>
      <c r="J36" s="65"/>
      <c r="K36" s="73"/>
    </row>
    <row r="37" spans="1:11" s="4" customFormat="1" ht="15">
      <c r="A37" s="22" t="s">
        <v>73</v>
      </c>
      <c r="B37" s="2" t="s">
        <v>34</v>
      </c>
      <c r="C37" s="29" t="s">
        <v>38</v>
      </c>
      <c r="D37" s="3">
        <v>351.5</v>
      </c>
      <c r="E37" s="10">
        <f t="shared" si="4"/>
        <v>0.011375404530744338</v>
      </c>
      <c r="F37" s="65"/>
      <c r="G37" s="29" t="s">
        <v>38</v>
      </c>
      <c r="H37" s="3">
        <v>351.5</v>
      </c>
      <c r="I37" s="23">
        <f t="shared" si="5"/>
        <v>0.011375404530744338</v>
      </c>
      <c r="J37" s="65"/>
      <c r="K37" s="73"/>
    </row>
    <row r="38" spans="1:11" s="4" customFormat="1" ht="15">
      <c r="A38" s="22" t="s">
        <v>74</v>
      </c>
      <c r="B38" s="2" t="s">
        <v>13</v>
      </c>
      <c r="C38" s="29" t="s">
        <v>37</v>
      </c>
      <c r="D38" s="3">
        <v>7.94</v>
      </c>
      <c r="E38" s="10">
        <f t="shared" si="4"/>
        <v>0.000256957928802589</v>
      </c>
      <c r="F38" s="65"/>
      <c r="G38" s="29" t="s">
        <v>37</v>
      </c>
      <c r="H38" s="3">
        <v>7.94</v>
      </c>
      <c r="I38" s="23">
        <f t="shared" si="5"/>
        <v>0.000256957928802589</v>
      </c>
      <c r="J38" s="65"/>
      <c r="K38" s="74"/>
    </row>
    <row r="39" spans="1:11" s="4" customFormat="1" ht="55.5" customHeight="1">
      <c r="A39" s="22">
        <v>6</v>
      </c>
      <c r="B39" s="6" t="s">
        <v>24</v>
      </c>
      <c r="C39" s="16" t="s">
        <v>36</v>
      </c>
      <c r="D39" s="11">
        <v>1172.79</v>
      </c>
      <c r="E39" s="11">
        <f aca="true" t="shared" si="6" ref="E39:E47">D39/12/5150</f>
        <v>0.01897718446601942</v>
      </c>
      <c r="F39" s="65"/>
      <c r="G39" s="16" t="s">
        <v>36</v>
      </c>
      <c r="H39" s="11">
        <v>1172.79</v>
      </c>
      <c r="I39" s="19">
        <f aca="true" t="shared" si="7" ref="I39:I47">H39/12/5150</f>
        <v>0.01897718446601942</v>
      </c>
      <c r="J39" s="65"/>
      <c r="K39" s="28" t="s">
        <v>79</v>
      </c>
    </row>
    <row r="40" spans="1:11" s="4" customFormat="1" ht="60">
      <c r="A40" s="22">
        <v>7</v>
      </c>
      <c r="B40" s="6" t="s">
        <v>114</v>
      </c>
      <c r="C40" s="16" t="s">
        <v>45</v>
      </c>
      <c r="D40" s="11">
        <v>44731.95</v>
      </c>
      <c r="E40" s="11">
        <f t="shared" si="6"/>
        <v>0.7238179611650485</v>
      </c>
      <c r="F40" s="65"/>
      <c r="G40" s="16" t="s">
        <v>45</v>
      </c>
      <c r="H40" s="11">
        <v>44731.95</v>
      </c>
      <c r="I40" s="19">
        <f t="shared" si="7"/>
        <v>0.7238179611650485</v>
      </c>
      <c r="J40" s="65"/>
      <c r="K40" s="28" t="s">
        <v>81</v>
      </c>
    </row>
    <row r="41" spans="1:11" s="4" customFormat="1" ht="50.25" customHeight="1">
      <c r="A41" s="22">
        <v>8</v>
      </c>
      <c r="B41" s="6" t="s">
        <v>115</v>
      </c>
      <c r="C41" s="16" t="s">
        <v>116</v>
      </c>
      <c r="D41" s="11">
        <v>85206.3</v>
      </c>
      <c r="E41" s="11">
        <f t="shared" si="6"/>
        <v>1.3787427184466021</v>
      </c>
      <c r="F41" s="65"/>
      <c r="G41" s="16" t="s">
        <v>116</v>
      </c>
      <c r="H41" s="11">
        <v>85206.3</v>
      </c>
      <c r="I41" s="19">
        <f t="shared" si="7"/>
        <v>1.3787427184466021</v>
      </c>
      <c r="J41" s="65"/>
      <c r="K41" s="49" t="s">
        <v>124</v>
      </c>
    </row>
    <row r="42" spans="1:11" s="4" customFormat="1" ht="45">
      <c r="A42" s="22">
        <v>9</v>
      </c>
      <c r="B42" s="6" t="s">
        <v>51</v>
      </c>
      <c r="C42" s="16" t="s">
        <v>52</v>
      </c>
      <c r="D42" s="19">
        <v>2520</v>
      </c>
      <c r="E42" s="11">
        <f t="shared" si="6"/>
        <v>0.040776699029126215</v>
      </c>
      <c r="F42" s="65"/>
      <c r="G42" s="16" t="s">
        <v>52</v>
      </c>
      <c r="H42" s="19">
        <v>2520</v>
      </c>
      <c r="I42" s="19">
        <f t="shared" si="7"/>
        <v>0.040776699029126215</v>
      </c>
      <c r="J42" s="65"/>
      <c r="K42" s="28" t="s">
        <v>80</v>
      </c>
    </row>
    <row r="43" spans="1:11" s="4" customFormat="1" ht="45">
      <c r="A43" s="22">
        <v>10</v>
      </c>
      <c r="B43" s="6" t="s">
        <v>117</v>
      </c>
      <c r="C43" s="16" t="s">
        <v>120</v>
      </c>
      <c r="D43" s="19">
        <v>99423.2</v>
      </c>
      <c r="E43" s="11">
        <f t="shared" si="6"/>
        <v>1.608789644012945</v>
      </c>
      <c r="F43" s="65"/>
      <c r="G43" s="16" t="s">
        <v>120</v>
      </c>
      <c r="H43" s="19">
        <v>99423.2</v>
      </c>
      <c r="I43" s="11">
        <f t="shared" si="7"/>
        <v>1.608789644012945</v>
      </c>
      <c r="J43" s="65"/>
      <c r="K43" s="49" t="s">
        <v>121</v>
      </c>
    </row>
    <row r="44" spans="1:11" s="4" customFormat="1" ht="75">
      <c r="A44" s="22">
        <v>11</v>
      </c>
      <c r="B44" s="6" t="s">
        <v>118</v>
      </c>
      <c r="C44" s="16" t="s">
        <v>120</v>
      </c>
      <c r="D44" s="19">
        <v>27000</v>
      </c>
      <c r="E44" s="11">
        <f t="shared" si="6"/>
        <v>0.4368932038834951</v>
      </c>
      <c r="F44" s="65"/>
      <c r="G44" s="16" t="s">
        <v>120</v>
      </c>
      <c r="H44" s="19">
        <v>27000</v>
      </c>
      <c r="I44" s="11">
        <f t="shared" si="7"/>
        <v>0.4368932038834951</v>
      </c>
      <c r="J44" s="65"/>
      <c r="K44" s="49" t="s">
        <v>122</v>
      </c>
    </row>
    <row r="45" spans="1:11" s="4" customFormat="1" ht="45">
      <c r="A45" s="22">
        <v>12</v>
      </c>
      <c r="B45" s="6" t="s">
        <v>119</v>
      </c>
      <c r="C45" s="16" t="s">
        <v>120</v>
      </c>
      <c r="D45" s="19">
        <v>24720</v>
      </c>
      <c r="E45" s="11">
        <f t="shared" si="6"/>
        <v>0.4</v>
      </c>
      <c r="F45" s="65"/>
      <c r="G45" s="16" t="s">
        <v>120</v>
      </c>
      <c r="H45" s="19">
        <v>24720</v>
      </c>
      <c r="I45" s="11">
        <f t="shared" si="7"/>
        <v>0.4</v>
      </c>
      <c r="J45" s="65"/>
      <c r="K45" s="49" t="s">
        <v>123</v>
      </c>
    </row>
    <row r="46" spans="1:11" s="4" customFormat="1" ht="30" customHeight="1">
      <c r="A46" s="22">
        <v>13</v>
      </c>
      <c r="B46" s="6" t="s">
        <v>19</v>
      </c>
      <c r="C46" s="6"/>
      <c r="D46" s="19">
        <f>D47+D48+D49+D50+D51+D52+D53+D54+D55</f>
        <v>101848.17000000001</v>
      </c>
      <c r="E46" s="11">
        <f t="shared" si="6"/>
        <v>1.6480286407766993</v>
      </c>
      <c r="F46" s="65"/>
      <c r="G46" s="6"/>
      <c r="H46" s="19">
        <f>H47+H48+H49+H50+H51+H52+H53+H54+H55</f>
        <v>101848.17000000001</v>
      </c>
      <c r="I46" s="19">
        <f t="shared" si="7"/>
        <v>1.6480286407766993</v>
      </c>
      <c r="J46" s="65"/>
      <c r="K46" s="72" t="s">
        <v>127</v>
      </c>
    </row>
    <row r="47" spans="1:11" s="4" customFormat="1" ht="25.5">
      <c r="A47" s="22" t="s">
        <v>128</v>
      </c>
      <c r="B47" s="35" t="s">
        <v>83</v>
      </c>
      <c r="C47" s="35" t="s">
        <v>6</v>
      </c>
      <c r="D47" s="14">
        <v>7794.36</v>
      </c>
      <c r="E47" s="14">
        <f t="shared" si="6"/>
        <v>0.12612233009708737</v>
      </c>
      <c r="F47" s="65"/>
      <c r="G47" s="35" t="s">
        <v>6</v>
      </c>
      <c r="H47" s="14">
        <v>7794.36</v>
      </c>
      <c r="I47" s="23">
        <f t="shared" si="7"/>
        <v>0.12612233009708737</v>
      </c>
      <c r="J47" s="65"/>
      <c r="K47" s="79"/>
    </row>
    <row r="48" spans="1:11" s="4" customFormat="1" ht="25.5">
      <c r="A48" s="22" t="s">
        <v>129</v>
      </c>
      <c r="B48" s="35" t="s">
        <v>84</v>
      </c>
      <c r="C48" s="35" t="s">
        <v>4</v>
      </c>
      <c r="D48" s="14">
        <v>52094.47</v>
      </c>
      <c r="E48" s="14">
        <f aca="true" t="shared" si="8" ref="E48:E54">D48/12/5150</f>
        <v>0.8429525889967637</v>
      </c>
      <c r="F48" s="65"/>
      <c r="G48" s="35" t="s">
        <v>4</v>
      </c>
      <c r="H48" s="14">
        <v>52094.47</v>
      </c>
      <c r="I48" s="23">
        <f aca="true" t="shared" si="9" ref="I48:I54">H48/12/5150</f>
        <v>0.8429525889967637</v>
      </c>
      <c r="J48" s="65"/>
      <c r="K48" s="79"/>
    </row>
    <row r="49" spans="1:11" s="4" customFormat="1" ht="15">
      <c r="A49" s="22" t="s">
        <v>130</v>
      </c>
      <c r="B49" s="35" t="s">
        <v>85</v>
      </c>
      <c r="C49" s="35" t="s">
        <v>10</v>
      </c>
      <c r="D49" s="14">
        <v>10857.36</v>
      </c>
      <c r="E49" s="14">
        <v>0.17</v>
      </c>
      <c r="F49" s="65"/>
      <c r="G49" s="35" t="s">
        <v>10</v>
      </c>
      <c r="H49" s="14">
        <v>10857.36</v>
      </c>
      <c r="I49" s="23">
        <v>0.17</v>
      </c>
      <c r="J49" s="65"/>
      <c r="K49" s="79"/>
    </row>
    <row r="50" spans="1:11" s="4" customFormat="1" ht="25.5">
      <c r="A50" s="22" t="s">
        <v>131</v>
      </c>
      <c r="B50" s="35" t="s">
        <v>86</v>
      </c>
      <c r="C50" s="35" t="s">
        <v>4</v>
      </c>
      <c r="D50" s="14">
        <v>3181.55</v>
      </c>
      <c r="E50" s="14">
        <f t="shared" si="8"/>
        <v>0.05148139158576052</v>
      </c>
      <c r="F50" s="65"/>
      <c r="G50" s="35" t="s">
        <v>4</v>
      </c>
      <c r="H50" s="14">
        <v>3181.55</v>
      </c>
      <c r="I50" s="23">
        <f t="shared" si="9"/>
        <v>0.05148139158576052</v>
      </c>
      <c r="J50" s="65"/>
      <c r="K50" s="79"/>
    </row>
    <row r="51" spans="1:11" s="4" customFormat="1" ht="25.5">
      <c r="A51" s="22" t="s">
        <v>132</v>
      </c>
      <c r="B51" s="35" t="s">
        <v>87</v>
      </c>
      <c r="C51" s="35" t="s">
        <v>10</v>
      </c>
      <c r="D51" s="14">
        <v>8379.76</v>
      </c>
      <c r="E51" s="14">
        <f t="shared" si="8"/>
        <v>0.1355948220064725</v>
      </c>
      <c r="F51" s="65"/>
      <c r="G51" s="35" t="s">
        <v>10</v>
      </c>
      <c r="H51" s="14">
        <v>8379.76</v>
      </c>
      <c r="I51" s="23">
        <f t="shared" si="9"/>
        <v>0.1355948220064725</v>
      </c>
      <c r="J51" s="65"/>
      <c r="K51" s="79"/>
    </row>
    <row r="52" spans="1:11" s="4" customFormat="1" ht="15">
      <c r="A52" s="22" t="s">
        <v>133</v>
      </c>
      <c r="B52" s="35" t="s">
        <v>88</v>
      </c>
      <c r="C52" s="35" t="s">
        <v>4</v>
      </c>
      <c r="D52" s="14">
        <v>13327.44</v>
      </c>
      <c r="E52" s="14">
        <f t="shared" si="8"/>
        <v>0.21565436893203885</v>
      </c>
      <c r="F52" s="65"/>
      <c r="G52" s="35" t="s">
        <v>4</v>
      </c>
      <c r="H52" s="14">
        <v>13327.44</v>
      </c>
      <c r="I52" s="23">
        <f t="shared" si="9"/>
        <v>0.21565436893203885</v>
      </c>
      <c r="J52" s="65"/>
      <c r="K52" s="79"/>
    </row>
    <row r="53" spans="1:11" s="4" customFormat="1" ht="25.5">
      <c r="A53" s="22" t="s">
        <v>134</v>
      </c>
      <c r="B53" s="35" t="s">
        <v>89</v>
      </c>
      <c r="C53" s="35" t="s">
        <v>38</v>
      </c>
      <c r="D53" s="14">
        <v>2984.46</v>
      </c>
      <c r="E53" s="14">
        <f t="shared" si="8"/>
        <v>0.04829223300970874</v>
      </c>
      <c r="F53" s="65"/>
      <c r="G53" s="35" t="s">
        <v>38</v>
      </c>
      <c r="H53" s="14">
        <v>2984.46</v>
      </c>
      <c r="I53" s="23">
        <f t="shared" si="9"/>
        <v>0.04829223300970874</v>
      </c>
      <c r="J53" s="65"/>
      <c r="K53" s="79"/>
    </row>
    <row r="54" spans="1:11" s="4" customFormat="1" ht="15">
      <c r="A54" s="22" t="s">
        <v>135</v>
      </c>
      <c r="B54" s="35" t="s">
        <v>90</v>
      </c>
      <c r="C54" s="35" t="s">
        <v>38</v>
      </c>
      <c r="D54" s="14">
        <v>421.35</v>
      </c>
      <c r="E54" s="14">
        <f t="shared" si="8"/>
        <v>0.006817961165048544</v>
      </c>
      <c r="F54" s="65"/>
      <c r="G54" s="35" t="s">
        <v>38</v>
      </c>
      <c r="H54" s="14">
        <v>421.35</v>
      </c>
      <c r="I54" s="23">
        <f t="shared" si="9"/>
        <v>0.006817961165048544</v>
      </c>
      <c r="J54" s="65"/>
      <c r="K54" s="79"/>
    </row>
    <row r="55" spans="1:11" s="4" customFormat="1" ht="38.25">
      <c r="A55" s="22" t="s">
        <v>136</v>
      </c>
      <c r="B55" s="35" t="s">
        <v>91</v>
      </c>
      <c r="C55" s="35" t="s">
        <v>92</v>
      </c>
      <c r="D55" s="14">
        <v>2807.42</v>
      </c>
      <c r="E55" s="14">
        <v>0.04</v>
      </c>
      <c r="F55" s="65"/>
      <c r="G55" s="35" t="s">
        <v>92</v>
      </c>
      <c r="H55" s="14">
        <v>2807.42</v>
      </c>
      <c r="I55" s="23">
        <v>0.04</v>
      </c>
      <c r="J55" s="65"/>
      <c r="K55" s="80"/>
    </row>
    <row r="56" spans="1:11" s="20" customFormat="1" ht="57" customHeight="1">
      <c r="A56" s="51" t="s">
        <v>106</v>
      </c>
      <c r="B56" s="77"/>
      <c r="C56" s="36"/>
      <c r="D56" s="36">
        <f>D42+D40+D39+D21+D12+D11+D10+D9+D46+D45+D44+D43+D41</f>
        <v>1056595.38</v>
      </c>
      <c r="E56" s="36">
        <f>E42+E40+E39+E21+E12+E11+E10+E9+E46+E45+E44+E43+E41</f>
        <v>17.097012621359223</v>
      </c>
      <c r="F56" s="66"/>
      <c r="G56" s="36"/>
      <c r="H56" s="36">
        <f>H42+H40+H39+H21+H12+H11+H10+H9+H46+H45+H44+H43+H41</f>
        <v>1035186.8200000001</v>
      </c>
      <c r="I56" s="36">
        <f>I42+I40+I39+I21+I12+I11+I10+I9+I46+I45+I44+I43+I41</f>
        <v>16.75059579288026</v>
      </c>
      <c r="J56" s="66"/>
      <c r="K56" s="28"/>
    </row>
    <row r="57" spans="1:11" s="20" customFormat="1" ht="17.25">
      <c r="A57" s="18" t="s">
        <v>20</v>
      </c>
      <c r="B57" s="59" t="s">
        <v>53</v>
      </c>
      <c r="C57" s="60"/>
      <c r="D57" s="60"/>
      <c r="E57" s="60"/>
      <c r="F57" s="60"/>
      <c r="G57" s="61"/>
      <c r="H57" s="61"/>
      <c r="I57" s="61"/>
      <c r="J57" s="42"/>
      <c r="K57" s="37"/>
    </row>
    <row r="58" spans="1:11" s="20" customFormat="1" ht="153">
      <c r="A58" s="18"/>
      <c r="B58" s="16" t="s">
        <v>53</v>
      </c>
      <c r="C58" s="38" t="s">
        <v>75</v>
      </c>
      <c r="D58" s="11">
        <v>105659.54</v>
      </c>
      <c r="E58" s="11">
        <f>D58/12/5150</f>
        <v>1.7097012944983818</v>
      </c>
      <c r="F58" s="47">
        <f>E58</f>
        <v>1.7097012944983818</v>
      </c>
      <c r="G58" s="38" t="s">
        <v>75</v>
      </c>
      <c r="H58" s="11">
        <v>103518.68</v>
      </c>
      <c r="I58" s="19">
        <f>H58/12/5150</f>
        <v>1.675059546925566</v>
      </c>
      <c r="J58" s="48">
        <f>I58</f>
        <v>1.675059546925566</v>
      </c>
      <c r="K58" s="49" t="s">
        <v>110</v>
      </c>
    </row>
    <row r="59" spans="1:11" s="20" customFormat="1" ht="66.75" customHeight="1">
      <c r="A59" s="51" t="s">
        <v>107</v>
      </c>
      <c r="B59" s="52"/>
      <c r="C59" s="36"/>
      <c r="D59" s="36">
        <f>D56+D58</f>
        <v>1162254.92</v>
      </c>
      <c r="E59" s="36">
        <f>E56+E58</f>
        <v>18.806713915857603</v>
      </c>
      <c r="F59" s="36">
        <f>E59</f>
        <v>18.806713915857603</v>
      </c>
      <c r="G59" s="36"/>
      <c r="H59" s="36">
        <f>H56+H58</f>
        <v>1138705.5</v>
      </c>
      <c r="I59" s="24">
        <f>I56+I58</f>
        <v>18.42565533980583</v>
      </c>
      <c r="J59" s="24">
        <f>I59</f>
        <v>18.42565533980583</v>
      </c>
      <c r="K59" s="37"/>
    </row>
    <row r="60" spans="1:10" s="8" customFormat="1" ht="42" customHeight="1">
      <c r="A60" s="26"/>
      <c r="D60" s="21"/>
      <c r="I60" s="41"/>
      <c r="J60" s="41"/>
    </row>
    <row r="61" spans="1:10" s="8" customFormat="1" ht="32.25" customHeight="1">
      <c r="A61" s="26"/>
      <c r="D61" s="21"/>
      <c r="I61" s="41"/>
      <c r="J61" s="41"/>
    </row>
    <row r="62" spans="1:10" s="8" customFormat="1" ht="23.25" customHeight="1">
      <c r="A62" s="26"/>
      <c r="D62" s="21"/>
      <c r="I62" s="41"/>
      <c r="J62" s="41"/>
    </row>
    <row r="63" spans="1:10" s="8" customFormat="1" ht="31.5" customHeight="1">
      <c r="A63" s="26"/>
      <c r="D63" s="21"/>
      <c r="I63" s="41"/>
      <c r="J63" s="41"/>
    </row>
    <row r="64" spans="1:10" s="8" customFormat="1" ht="39" customHeight="1">
      <c r="A64" s="26"/>
      <c r="D64" s="21"/>
      <c r="I64" s="41"/>
      <c r="J64" s="41"/>
    </row>
    <row r="65" spans="1:10" s="8" customFormat="1" ht="35.25" customHeight="1">
      <c r="A65" s="26"/>
      <c r="D65" s="21"/>
      <c r="I65" s="41"/>
      <c r="J65" s="41"/>
    </row>
    <row r="66" spans="1:10" s="8" customFormat="1" ht="15">
      <c r="A66" s="26"/>
      <c r="D66" s="21"/>
      <c r="I66" s="41"/>
      <c r="J66" s="41"/>
    </row>
    <row r="67" spans="1:10" s="8" customFormat="1" ht="15">
      <c r="A67" s="26"/>
      <c r="D67" s="21"/>
      <c r="I67" s="41"/>
      <c r="J67" s="41"/>
    </row>
    <row r="68" spans="1:10" s="8" customFormat="1" ht="15">
      <c r="A68" s="26"/>
      <c r="D68" s="21"/>
      <c r="I68" s="41"/>
      <c r="J68" s="41"/>
    </row>
    <row r="69" spans="1:10" s="8" customFormat="1" ht="15">
      <c r="A69" s="26"/>
      <c r="D69" s="21"/>
      <c r="I69" s="41"/>
      <c r="J69" s="41"/>
    </row>
    <row r="70" spans="1:10" s="8" customFormat="1" ht="15">
      <c r="A70" s="26"/>
      <c r="D70" s="21"/>
      <c r="I70" s="41"/>
      <c r="J70" s="41"/>
    </row>
    <row r="71" spans="1:10" s="8" customFormat="1" ht="15">
      <c r="A71" s="26"/>
      <c r="D71" s="21"/>
      <c r="I71" s="41"/>
      <c r="J71" s="41"/>
    </row>
    <row r="72" spans="1:10" s="8" customFormat="1" ht="15">
      <c r="A72" s="26"/>
      <c r="D72" s="21"/>
      <c r="I72" s="41"/>
      <c r="J72" s="41"/>
    </row>
    <row r="73" spans="1:10" s="8" customFormat="1" ht="15">
      <c r="A73" s="26"/>
      <c r="D73" s="21"/>
      <c r="I73" s="41"/>
      <c r="J73" s="41"/>
    </row>
    <row r="74" spans="1:10" s="8" customFormat="1" ht="15">
      <c r="A74" s="26"/>
      <c r="D74" s="21"/>
      <c r="I74" s="41"/>
      <c r="J74" s="41"/>
    </row>
    <row r="75" spans="1:10" s="8" customFormat="1" ht="15">
      <c r="A75" s="26"/>
      <c r="D75" s="21"/>
      <c r="I75" s="41"/>
      <c r="J75" s="41"/>
    </row>
    <row r="76" spans="1:10" s="8" customFormat="1" ht="15">
      <c r="A76" s="26"/>
      <c r="D76" s="21"/>
      <c r="I76" s="41"/>
      <c r="J76" s="41"/>
    </row>
    <row r="77" spans="1:10" s="8" customFormat="1" ht="15">
      <c r="A77" s="26"/>
      <c r="D77" s="21"/>
      <c r="I77" s="41"/>
      <c r="J77" s="41"/>
    </row>
    <row r="78" spans="1:10" s="8" customFormat="1" ht="15">
      <c r="A78" s="26"/>
      <c r="D78" s="21"/>
      <c r="I78" s="41"/>
      <c r="J78" s="41"/>
    </row>
    <row r="79" spans="1:10" s="8" customFormat="1" ht="15">
      <c r="A79" s="26"/>
      <c r="D79" s="21"/>
      <c r="I79" s="41"/>
      <c r="J79" s="41"/>
    </row>
    <row r="80" spans="1:10" s="8" customFormat="1" ht="15">
      <c r="A80" s="26"/>
      <c r="D80" s="21"/>
      <c r="I80" s="41"/>
      <c r="J80" s="41"/>
    </row>
    <row r="81" spans="1:10" s="8" customFormat="1" ht="15">
      <c r="A81" s="26"/>
      <c r="D81" s="21"/>
      <c r="I81" s="41"/>
      <c r="J81" s="41"/>
    </row>
    <row r="82" spans="1:10" s="8" customFormat="1" ht="15">
      <c r="A82" s="26"/>
      <c r="D82" s="21"/>
      <c r="I82" s="41"/>
      <c r="J82" s="41"/>
    </row>
    <row r="83" spans="1:10" s="8" customFormat="1" ht="15">
      <c r="A83" s="26"/>
      <c r="D83" s="21"/>
      <c r="I83" s="41"/>
      <c r="J83" s="41"/>
    </row>
    <row r="84" spans="1:10" s="8" customFormat="1" ht="15">
      <c r="A84" s="26"/>
      <c r="D84" s="21"/>
      <c r="I84" s="41"/>
      <c r="J84" s="41"/>
    </row>
    <row r="85" spans="1:10" s="8" customFormat="1" ht="15">
      <c r="A85" s="26"/>
      <c r="D85" s="21"/>
      <c r="I85" s="41"/>
      <c r="J85" s="41"/>
    </row>
    <row r="86" spans="1:10" s="8" customFormat="1" ht="15">
      <c r="A86" s="26"/>
      <c r="D86" s="21"/>
      <c r="I86" s="41"/>
      <c r="J86" s="41"/>
    </row>
    <row r="87" spans="1:10" s="8" customFormat="1" ht="15">
      <c r="A87" s="26"/>
      <c r="D87" s="21"/>
      <c r="I87" s="41"/>
      <c r="J87" s="41"/>
    </row>
    <row r="88" spans="1:10" s="8" customFormat="1" ht="15">
      <c r="A88" s="26"/>
      <c r="D88" s="21"/>
      <c r="I88" s="41"/>
      <c r="J88" s="41"/>
    </row>
    <row r="89" spans="1:10" s="8" customFormat="1" ht="15">
      <c r="A89" s="26"/>
      <c r="D89" s="21"/>
      <c r="I89" s="41"/>
      <c r="J89" s="41"/>
    </row>
    <row r="90" spans="1:10" s="8" customFormat="1" ht="15">
      <c r="A90" s="26"/>
      <c r="D90" s="21"/>
      <c r="I90" s="41"/>
      <c r="J90" s="41"/>
    </row>
    <row r="91" spans="1:10" s="8" customFormat="1" ht="15">
      <c r="A91" s="26"/>
      <c r="D91" s="21"/>
      <c r="I91" s="41"/>
      <c r="J91" s="41"/>
    </row>
    <row r="92" spans="1:10" s="8" customFormat="1" ht="15">
      <c r="A92" s="26"/>
      <c r="D92" s="21"/>
      <c r="I92" s="41"/>
      <c r="J92" s="41"/>
    </row>
    <row r="93" spans="1:10" s="8" customFormat="1" ht="15">
      <c r="A93" s="26"/>
      <c r="D93" s="21"/>
      <c r="I93" s="41"/>
      <c r="J93" s="41"/>
    </row>
    <row r="94" spans="1:10" s="8" customFormat="1" ht="15">
      <c r="A94" s="26"/>
      <c r="D94" s="21"/>
      <c r="I94" s="41"/>
      <c r="J94" s="41"/>
    </row>
    <row r="95" spans="1:10" s="8" customFormat="1" ht="15">
      <c r="A95" s="26"/>
      <c r="D95" s="21"/>
      <c r="I95" s="41"/>
      <c r="J95" s="41"/>
    </row>
    <row r="96" spans="1:10" s="8" customFormat="1" ht="15">
      <c r="A96" s="26"/>
      <c r="D96" s="21"/>
      <c r="I96" s="41"/>
      <c r="J96" s="41"/>
    </row>
    <row r="97" spans="1:10" s="8" customFormat="1" ht="15">
      <c r="A97" s="26"/>
      <c r="D97" s="21"/>
      <c r="I97" s="41"/>
      <c r="J97" s="41"/>
    </row>
    <row r="98" spans="1:10" s="8" customFormat="1" ht="15">
      <c r="A98" s="26"/>
      <c r="D98" s="21"/>
      <c r="I98" s="41"/>
      <c r="J98" s="41"/>
    </row>
    <row r="99" spans="1:10" s="8" customFormat="1" ht="15">
      <c r="A99" s="26"/>
      <c r="D99" s="21"/>
      <c r="I99" s="41"/>
      <c r="J99" s="41"/>
    </row>
    <row r="100" spans="1:10" s="8" customFormat="1" ht="15">
      <c r="A100" s="26"/>
      <c r="D100" s="21"/>
      <c r="I100" s="41"/>
      <c r="J100" s="41"/>
    </row>
    <row r="101" spans="1:10" s="8" customFormat="1" ht="15">
      <c r="A101" s="26"/>
      <c r="D101" s="21"/>
      <c r="I101" s="41"/>
      <c r="J101" s="41"/>
    </row>
    <row r="102" spans="1:10" s="8" customFormat="1" ht="15">
      <c r="A102" s="26"/>
      <c r="D102" s="21"/>
      <c r="I102" s="41"/>
      <c r="J102" s="41"/>
    </row>
    <row r="103" spans="1:10" s="8" customFormat="1" ht="15">
      <c r="A103" s="26"/>
      <c r="D103" s="21"/>
      <c r="I103" s="41"/>
      <c r="J103" s="41"/>
    </row>
    <row r="104" spans="1:10" s="8" customFormat="1" ht="15">
      <c r="A104" s="26"/>
      <c r="D104" s="21"/>
      <c r="I104" s="41"/>
      <c r="J104" s="41"/>
    </row>
    <row r="105" spans="1:10" s="8" customFormat="1" ht="15">
      <c r="A105" s="26"/>
      <c r="D105" s="21"/>
      <c r="I105" s="41"/>
      <c r="J105" s="41"/>
    </row>
    <row r="106" spans="1:10" s="8" customFormat="1" ht="15">
      <c r="A106" s="26"/>
      <c r="D106" s="21"/>
      <c r="I106" s="41"/>
      <c r="J106" s="41"/>
    </row>
    <row r="107" spans="1:10" s="8" customFormat="1" ht="15">
      <c r="A107" s="26"/>
      <c r="D107" s="21"/>
      <c r="I107" s="41"/>
      <c r="J107" s="41"/>
    </row>
    <row r="108" spans="1:10" s="8" customFormat="1" ht="15">
      <c r="A108" s="26"/>
      <c r="D108" s="21"/>
      <c r="I108" s="41"/>
      <c r="J108" s="41"/>
    </row>
    <row r="109" spans="1:10" s="8" customFormat="1" ht="15">
      <c r="A109" s="26"/>
      <c r="D109" s="21"/>
      <c r="I109" s="41"/>
      <c r="J109" s="41"/>
    </row>
    <row r="110" spans="1:10" s="8" customFormat="1" ht="15">
      <c r="A110" s="26"/>
      <c r="D110" s="21"/>
      <c r="I110" s="41"/>
      <c r="J110" s="41"/>
    </row>
    <row r="111" spans="1:10" s="8" customFormat="1" ht="15">
      <c r="A111" s="26"/>
      <c r="D111" s="21"/>
      <c r="I111" s="41"/>
      <c r="J111" s="41"/>
    </row>
  </sheetData>
  <sheetProtection/>
  <mergeCells count="22">
    <mergeCell ref="G5:J5"/>
    <mergeCell ref="G6:J6"/>
    <mergeCell ref="C4:F4"/>
    <mergeCell ref="C5:F5"/>
    <mergeCell ref="C6:F6"/>
    <mergeCell ref="A3:J3"/>
    <mergeCell ref="A6:B6"/>
    <mergeCell ref="K21:K38"/>
    <mergeCell ref="A2:J2"/>
    <mergeCell ref="A56:B56"/>
    <mergeCell ref="A4:B4"/>
    <mergeCell ref="A5:B5"/>
    <mergeCell ref="K46:K55"/>
    <mergeCell ref="K3:K8"/>
    <mergeCell ref="G4:J4"/>
    <mergeCell ref="A59:B59"/>
    <mergeCell ref="K12:K20"/>
    <mergeCell ref="B8:I8"/>
    <mergeCell ref="B57:I57"/>
    <mergeCell ref="A7:B7"/>
    <mergeCell ref="F9:F56"/>
    <mergeCell ref="J9:J56"/>
  </mergeCells>
  <printOptions/>
  <pageMargins left="0.11811023622047245" right="0.11811023622047245" top="0" bottom="0" header="0.31496062992125984" footer="0.31496062992125984"/>
  <pageSetup horizontalDpi="180" verticalDpi="18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2009-02-24T04:58:44Z</cp:lastPrinted>
  <dcterms:created xsi:type="dcterms:W3CDTF">2006-09-28T05:33:49Z</dcterms:created>
  <dcterms:modified xsi:type="dcterms:W3CDTF">2013-05-14T17:00:06Z</dcterms:modified>
  <cp:category/>
  <cp:version/>
  <cp:contentType/>
  <cp:contentStatus/>
</cp:coreProperties>
</file>