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<sst xmlns="http://schemas.openxmlformats.org/spreadsheetml/2006/main" count="213" uniqueCount="103">
  <si>
    <t xml:space="preserve"> Объемы работ  Кирова 27</t>
  </si>
  <si>
    <t xml:space="preserve"> Кровля</t>
  </si>
  <si>
    <t>парапеты</t>
  </si>
  <si>
    <t>м2</t>
  </si>
  <si>
    <t>длина</t>
  </si>
  <si>
    <t>ширина</t>
  </si>
  <si>
    <t>высота</t>
  </si>
  <si>
    <t>площадь</t>
  </si>
  <si>
    <t>всего</t>
  </si>
  <si>
    <t>м.п</t>
  </si>
  <si>
    <t>Примыкание к парапету</t>
  </si>
  <si>
    <t>Примыкание к  шахтам и каналам</t>
  </si>
  <si>
    <t>шахта 1,3,4,5,6,8</t>
  </si>
  <si>
    <t>кол-во шт</t>
  </si>
  <si>
    <t>шахта 2, и 7</t>
  </si>
  <si>
    <t>( Оцинковка)</t>
  </si>
  <si>
    <t>швы на ковре</t>
  </si>
  <si>
    <t>воронки</t>
  </si>
  <si>
    <t>шт</t>
  </si>
  <si>
    <t>конструктив</t>
  </si>
  <si>
    <t>элемент</t>
  </si>
  <si>
    <t>нар</t>
  </si>
  <si>
    <t>вн</t>
  </si>
  <si>
    <t>Подъезд №5</t>
  </si>
  <si>
    <t>потолок на этаже</t>
  </si>
  <si>
    <t>потолок на м/д эт.площадке</t>
  </si>
  <si>
    <t>низ лест маршей</t>
  </si>
  <si>
    <t>стены на этаже верх</t>
  </si>
  <si>
    <t>стены на этаже низ</t>
  </si>
  <si>
    <t>стены на площ верх</t>
  </si>
  <si>
    <t>стены на площ  низ</t>
  </si>
  <si>
    <t>стены по маршам верх</t>
  </si>
  <si>
    <t>стены по маршам низ</t>
  </si>
  <si>
    <t>торец лст.марш</t>
  </si>
  <si>
    <t>ступени</t>
  </si>
  <si>
    <t>пол этажа</t>
  </si>
  <si>
    <t>пол м/д эт. Пл.</t>
  </si>
  <si>
    <t>(сучетом балок)</t>
  </si>
  <si>
    <t>откосы оконные</t>
  </si>
  <si>
    <t>пол мус.ниши</t>
  </si>
  <si>
    <t>стены выше 9го эт</t>
  </si>
  <si>
    <t>потолок мус ниши</t>
  </si>
  <si>
    <t>стены мус.ниши верх</t>
  </si>
  <si>
    <t>стены мус.ниши низ</t>
  </si>
  <si>
    <t>маш. Отд</t>
  </si>
  <si>
    <t xml:space="preserve"> с учетом маш отд</t>
  </si>
  <si>
    <t>слив</t>
  </si>
  <si>
    <t>стены</t>
  </si>
  <si>
    <t>потолок</t>
  </si>
  <si>
    <t>ОБМЕРЫ поверхностей для отделки</t>
  </si>
  <si>
    <t>пол 1-го эт</t>
  </si>
  <si>
    <t>пот 1эт</t>
  </si>
  <si>
    <t>ст 1 эт</t>
  </si>
  <si>
    <t>работа</t>
  </si>
  <si>
    <t>матер</t>
  </si>
  <si>
    <t>плит</t>
  </si>
  <si>
    <t>плитка</t>
  </si>
  <si>
    <t>стяжка</t>
  </si>
  <si>
    <t>мат</t>
  </si>
  <si>
    <t>пдготовка</t>
  </si>
  <si>
    <t>покраска факт</t>
  </si>
  <si>
    <t>Наименование работ</t>
  </si>
  <si>
    <t>№№</t>
  </si>
  <si>
    <t xml:space="preserve"> Ремонт паутиновых трещин по балкам с наклеиванием стеклоткани и шпаклевкой</t>
  </si>
  <si>
    <t>Ремонт стен с расшивкой и заделкой трещин</t>
  </si>
  <si>
    <t xml:space="preserve"> Ремонт стены с грибком </t>
  </si>
  <si>
    <t xml:space="preserve"> Устройство подвесного потолка из  ГКЛ</t>
  </si>
  <si>
    <t>Шпаклевка потолков  и коробов по ГКЛ</t>
  </si>
  <si>
    <t>Демонтаж стяжки пола</t>
  </si>
  <si>
    <t>Устройство стяжки из раствора М100</t>
  </si>
  <si>
    <t>Облицовка первого лестничного марша керамогранитом с устройством сапожка</t>
  </si>
  <si>
    <t>Пропитка стяжки бетоноконтактом</t>
  </si>
  <si>
    <t xml:space="preserve">Окраска торцов лестничных маршей и сапожков </t>
  </si>
  <si>
    <t>Окраска радиаторов чугунных</t>
  </si>
  <si>
    <t>Окраска стен в комнате консьержки</t>
  </si>
  <si>
    <t>м.п.</t>
  </si>
  <si>
    <t>Ед.изм</t>
  </si>
  <si>
    <t>Объем</t>
  </si>
  <si>
    <t>Ремонт углов стен с установкой перфорированных уголков     (проемы  входа в лифты)</t>
  </si>
  <si>
    <t xml:space="preserve"> Ремонт паутиновых трещин по наружным стенам  на м/д этажных площадках с наклеиванием стеклоткани и шпаклевкой                (4 площадки)</t>
  </si>
  <si>
    <t>Облицовка ГКЛ балок на первом этаже без устройства каркаса</t>
  </si>
  <si>
    <t>Ремонт  ребер лестничных маршей с установкой перфорированного уголка и шпеклевкой (1 этатаж)</t>
  </si>
  <si>
    <r>
      <t xml:space="preserve">Окраска стен 1-го этажа </t>
    </r>
    <r>
      <rPr>
        <b/>
        <sz val="12"/>
        <rFont val="Times New Roman"/>
        <family val="1"/>
      </rPr>
      <t>текстурной краской</t>
    </r>
    <r>
      <rPr>
        <sz val="12"/>
        <rFont val="Times New Roman"/>
        <family val="1"/>
      </rPr>
      <t xml:space="preserve">  с предварительной подготовкой поверхности  грунтовкой глубокого проникновения</t>
    </r>
  </si>
  <si>
    <t>Окраска потолков интерьерной краской с предварительной подготовкой поверхности  грунтовкой глубокого проникновения</t>
  </si>
  <si>
    <t>Облицовка керамогранитом перемычки входных и лифтовых проемов</t>
  </si>
  <si>
    <t>Облицовка оконных откосов пластиком с установкой с торцов финишных элементов</t>
  </si>
  <si>
    <t>Закрепить  ступени лестничного марша</t>
  </si>
  <si>
    <t>Демонтаж  керамогранитной плитки  на первом этаже подъезда и первой межэтажной площадке</t>
  </si>
  <si>
    <t>Облицовка пола  1-го этажа керамогранитом в диагональной раскладке</t>
  </si>
  <si>
    <t xml:space="preserve">Облицовка пола  первой межэтажной площадки  керамогранитом </t>
  </si>
  <si>
    <t>Окраска  по металлу (эл.щитки)</t>
  </si>
  <si>
    <t>Дефектная ведомость на ремонт 1-го подъезда жилого дома №27 по улице Кирова</t>
  </si>
  <si>
    <t>Ремонт сапожков лестничных маршей (сопряжений стен со ступенями) с расшивкой и шпаклевкой</t>
  </si>
  <si>
    <t>Зашить ГКЛ небольшие ниши между ребрами лестничного марша над балками (площадка м/д 1-2 этажами)</t>
  </si>
  <si>
    <t xml:space="preserve"> Устройство коробов ГКЛ для сантехнических труб</t>
  </si>
  <si>
    <t>Пробивка и заделка штраб для переноса электропроводки</t>
  </si>
  <si>
    <t>Облицовка стен керамогранитом (на месте демонтированных радиаторов и на углу лифтовой шахты)</t>
  </si>
  <si>
    <t>Окраска стен (кроме 1-го этажа) интерьерной краской                   (либо текстурной краской) с предварительной подготовкой поверхности  грунтовкой глубокого проникновения</t>
  </si>
  <si>
    <t>Устройство подвесного потолка в холле подъезда              (можно отдельно специализированной фирмой)</t>
  </si>
  <si>
    <t>Выборочный ремонт плитки пола 30х30, керамогранит на лестничных этажных и межэтажных площадках</t>
  </si>
  <si>
    <t>Облицовка сапожка из керамогранита</t>
  </si>
  <si>
    <t>Окраска  металлического решетчатого ограждения лестничных маршей (объем по  вертикальной проекции)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</si>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</sst>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7"/>
  <sheetViews>
    <sheetView zoomScalePageLayoutView="0" workbookViewId="0" topLeftCell="A1">
      <selection activeCell="B5" sqref="B5:L5"/>
    </sheetView>
  </sheetViews>
  <sheetFormatPr defaultColWidth="9.00390625" defaultRowHeight="12.75"/>
  <cols>
    <col min="1" max="1" width="5.00390625" style="0" customWidth="1"/>
    <col min="2" max="2" width="14.25390625" style="0" customWidth="1"/>
    <col min="3" max="3" width="18.375" style="0" customWidth="1"/>
    <col min="4" max="4" width="6.375" style="0" customWidth="1"/>
    <col min="5" max="5" width="10.75390625" style="0" customWidth="1"/>
    <col min="6" max="7" width="10.375" style="0" customWidth="1"/>
    <col min="8" max="9" width="10.625" style="0" customWidth="1"/>
    <col min="10" max="10" width="11.375" style="0" customWidth="1"/>
  </cols>
  <sheetData>
    <row r="2" spans="5:13" ht="12.75">
      <c r="E2" s="12" t="s">
        <v>0</v>
      </c>
      <c r="F2" s="12"/>
      <c r="G2" s="12"/>
      <c r="H2" s="12"/>
      <c r="I2" s="12"/>
      <c r="J2" s="12"/>
      <c r="K2" s="12"/>
      <c r="L2" s="12"/>
      <c r="M2" s="12"/>
    </row>
    <row r="5" spans="2:12" ht="12.75">
      <c r="B5" s="1" t="s">
        <v>19</v>
      </c>
      <c r="C5" s="1" t="s">
        <v>20</v>
      </c>
      <c r="D5" s="1"/>
      <c r="E5" s="1" t="s">
        <v>4</v>
      </c>
      <c r="F5" s="1" t="s">
        <v>5</v>
      </c>
      <c r="G5" s="1" t="s">
        <v>6</v>
      </c>
      <c r="H5" s="1" t="s">
        <v>7</v>
      </c>
      <c r="I5" s="1" t="s">
        <v>13</v>
      </c>
      <c r="J5" s="1" t="s">
        <v>8</v>
      </c>
      <c r="K5" s="1"/>
      <c r="L5" s="1"/>
    </row>
    <row r="6" spans="2:12" ht="12.75">
      <c r="B6" s="1"/>
      <c r="C6" s="1"/>
      <c r="D6" s="1"/>
      <c r="E6" s="1"/>
      <c r="F6" s="1"/>
      <c r="G6" s="1"/>
      <c r="H6" s="1"/>
      <c r="I6" s="1"/>
      <c r="J6" s="4"/>
      <c r="K6" s="1"/>
      <c r="L6" s="1" t="s">
        <v>46</v>
      </c>
    </row>
    <row r="7" spans="2:12" ht="15.75">
      <c r="B7" s="2" t="s">
        <v>1</v>
      </c>
      <c r="C7" s="1" t="s">
        <v>2</v>
      </c>
      <c r="D7" s="1" t="s">
        <v>3</v>
      </c>
      <c r="E7" s="1">
        <v>163</v>
      </c>
      <c r="F7" s="1">
        <v>0.51</v>
      </c>
      <c r="G7" s="1">
        <v>0.8</v>
      </c>
      <c r="H7" s="4">
        <f>(G7+F7)*E7</f>
        <v>213.53</v>
      </c>
      <c r="I7" s="1"/>
      <c r="J7" s="4"/>
      <c r="K7" s="1" t="s">
        <v>21</v>
      </c>
      <c r="L7" s="1"/>
    </row>
    <row r="8" spans="2:12" ht="12.75">
      <c r="B8" s="1"/>
      <c r="C8" s="1" t="s">
        <v>15</v>
      </c>
      <c r="D8" s="1"/>
      <c r="E8" s="1">
        <v>130.4</v>
      </c>
      <c r="F8" s="1">
        <v>0.25</v>
      </c>
      <c r="G8" s="1">
        <v>0.8</v>
      </c>
      <c r="H8" s="4">
        <f>(G8+F8)*E8</f>
        <v>136.92000000000002</v>
      </c>
      <c r="I8" s="1"/>
      <c r="J8" s="4"/>
      <c r="K8" s="1" t="s">
        <v>22</v>
      </c>
      <c r="L8" s="1"/>
    </row>
    <row r="9" spans="2:12" ht="12.75">
      <c r="B9" s="1"/>
      <c r="C9" s="1"/>
      <c r="D9" s="1"/>
      <c r="E9" s="1"/>
      <c r="F9" s="1"/>
      <c r="G9" s="1"/>
      <c r="H9" s="4"/>
      <c r="I9" s="1">
        <v>1</v>
      </c>
      <c r="J9" s="4">
        <f>H8+H7</f>
        <v>350.45000000000005</v>
      </c>
      <c r="K9" s="1"/>
      <c r="L9" s="1"/>
    </row>
    <row r="10" spans="2:12" ht="25.5">
      <c r="B10" s="1"/>
      <c r="C10" s="3" t="s">
        <v>10</v>
      </c>
      <c r="D10" s="1" t="s">
        <v>9</v>
      </c>
      <c r="E10" s="1">
        <f>E8+E7</f>
        <v>293.4</v>
      </c>
      <c r="F10" s="1"/>
      <c r="G10" s="1"/>
      <c r="H10" s="4"/>
      <c r="I10" s="1"/>
      <c r="J10" s="4">
        <v>293.4</v>
      </c>
      <c r="K10" s="1"/>
      <c r="L10" s="1"/>
    </row>
    <row r="11" spans="2:12" ht="25.5">
      <c r="B11" s="1"/>
      <c r="C11" s="3" t="s">
        <v>11</v>
      </c>
      <c r="D11" s="1" t="s">
        <v>9</v>
      </c>
      <c r="E11" s="1"/>
      <c r="F11" s="1"/>
      <c r="G11" s="1"/>
      <c r="H11" s="4"/>
      <c r="I11" s="1"/>
      <c r="J11" s="4">
        <v>160</v>
      </c>
      <c r="K11" s="1"/>
      <c r="L11" s="1"/>
    </row>
    <row r="12" spans="2:12" ht="12.75">
      <c r="B12" s="1"/>
      <c r="C12" s="3"/>
      <c r="D12" s="1"/>
      <c r="E12" s="1"/>
      <c r="F12" s="1"/>
      <c r="G12" s="1"/>
      <c r="H12" s="4"/>
      <c r="I12" s="1"/>
      <c r="J12" s="4"/>
      <c r="K12" s="1"/>
      <c r="L12" s="1"/>
    </row>
    <row r="13" spans="2:12" ht="12.75">
      <c r="B13" s="1"/>
      <c r="C13" s="3" t="s">
        <v>12</v>
      </c>
      <c r="D13" s="1" t="s">
        <v>3</v>
      </c>
      <c r="E13" s="1">
        <v>7</v>
      </c>
      <c r="F13" s="1">
        <v>6</v>
      </c>
      <c r="G13" s="1">
        <v>0.3</v>
      </c>
      <c r="H13" s="4">
        <f>F13*E13</f>
        <v>42</v>
      </c>
      <c r="I13" s="1">
        <v>6</v>
      </c>
      <c r="J13" s="4">
        <f>I13*H13</f>
        <v>252</v>
      </c>
      <c r="K13" s="1"/>
      <c r="L13" s="1">
        <f>(E13+F13)*2*G13*I13</f>
        <v>46.8</v>
      </c>
    </row>
    <row r="14" spans="2:12" ht="12.75">
      <c r="B14" s="1"/>
      <c r="C14" s="3" t="s">
        <v>14</v>
      </c>
      <c r="D14" s="1" t="s">
        <v>3</v>
      </c>
      <c r="E14" s="1">
        <v>9</v>
      </c>
      <c r="F14" s="1">
        <v>6</v>
      </c>
      <c r="G14" s="1">
        <v>0.3</v>
      </c>
      <c r="H14" s="4">
        <f>F14*E14</f>
        <v>54</v>
      </c>
      <c r="I14" s="1">
        <v>2</v>
      </c>
      <c r="J14" s="4">
        <f>I14*H14</f>
        <v>108</v>
      </c>
      <c r="K14" s="1"/>
      <c r="L14" s="1">
        <f>(E14+F14)*2*G14*I14</f>
        <v>18</v>
      </c>
    </row>
    <row r="15" spans="2:12" ht="12.75">
      <c r="B15" s="1"/>
      <c r="C15" s="3"/>
      <c r="D15" s="1"/>
      <c r="E15" s="1"/>
      <c r="F15" s="1"/>
      <c r="G15" s="1"/>
      <c r="H15" s="4"/>
      <c r="I15" s="1"/>
      <c r="J15" s="4"/>
      <c r="K15" s="1"/>
      <c r="L15" s="1"/>
    </row>
    <row r="16" spans="2:12" ht="12.75">
      <c r="B16" s="1"/>
      <c r="C16" s="3" t="s">
        <v>16</v>
      </c>
      <c r="D16" s="1" t="s">
        <v>9</v>
      </c>
      <c r="E16" s="1"/>
      <c r="F16" s="1"/>
      <c r="G16" s="1"/>
      <c r="H16" s="4"/>
      <c r="I16" s="1"/>
      <c r="J16" s="4">
        <v>4850</v>
      </c>
      <c r="K16" s="1"/>
      <c r="L16" s="1"/>
    </row>
    <row r="17" spans="2:12" ht="12.75">
      <c r="B17" s="1"/>
      <c r="C17" s="3"/>
      <c r="D17" s="1"/>
      <c r="E17" s="1"/>
      <c r="F17" s="1"/>
      <c r="G17" s="1"/>
      <c r="H17" s="4"/>
      <c r="I17" s="1"/>
      <c r="J17" s="4"/>
      <c r="K17" s="1"/>
      <c r="L17" s="1"/>
    </row>
    <row r="18" spans="2:12" ht="12.75">
      <c r="B18" s="1"/>
      <c r="C18" s="3" t="s">
        <v>17</v>
      </c>
      <c r="D18" s="1" t="s">
        <v>18</v>
      </c>
      <c r="E18" s="1"/>
      <c r="F18" s="1"/>
      <c r="G18" s="1"/>
      <c r="H18" s="4"/>
      <c r="I18" s="1"/>
      <c r="J18" s="4">
        <v>8</v>
      </c>
      <c r="K18" s="1"/>
      <c r="L18" s="1"/>
    </row>
    <row r="19" spans="2:12" ht="12.75">
      <c r="B19" s="1"/>
      <c r="C19" s="3"/>
      <c r="D19" s="1"/>
      <c r="E19" s="1"/>
      <c r="F19" s="1"/>
      <c r="G19" s="1"/>
      <c r="H19" s="4"/>
      <c r="I19" s="1"/>
      <c r="J19" s="4"/>
      <c r="K19" s="1"/>
      <c r="L19" s="1"/>
    </row>
    <row r="20" spans="2:12" ht="12.75">
      <c r="B20" s="1"/>
      <c r="C20" s="3"/>
      <c r="D20" s="1"/>
      <c r="E20" s="1"/>
      <c r="F20" s="1"/>
      <c r="G20" s="1"/>
      <c r="H20" s="4"/>
      <c r="I20" s="1"/>
      <c r="J20" s="4"/>
      <c r="K20" s="1"/>
      <c r="L20" s="1"/>
    </row>
    <row r="21" spans="2:12" ht="12.75">
      <c r="B21" s="1"/>
      <c r="C21" s="3"/>
      <c r="D21" s="1"/>
      <c r="E21" s="1"/>
      <c r="F21" s="1"/>
      <c r="G21" s="1"/>
      <c r="H21" s="4"/>
      <c r="I21" s="1"/>
      <c r="J21" s="4"/>
      <c r="K21" s="1"/>
      <c r="L21" s="1"/>
    </row>
    <row r="22" spans="2:12" ht="12.75">
      <c r="B22" s="4" t="s">
        <v>23</v>
      </c>
      <c r="C22" s="3" t="s">
        <v>24</v>
      </c>
      <c r="D22" s="1" t="s">
        <v>3</v>
      </c>
      <c r="E22" s="1">
        <v>4.4</v>
      </c>
      <c r="F22" s="1">
        <v>3.3</v>
      </c>
      <c r="G22" s="1"/>
      <c r="H22" s="4">
        <f>E22*F22</f>
        <v>14.52</v>
      </c>
      <c r="I22" s="1">
        <v>8</v>
      </c>
      <c r="J22" s="4">
        <f>H22*I22</f>
        <v>116.16</v>
      </c>
      <c r="K22" s="1"/>
      <c r="L22" s="1"/>
    </row>
    <row r="23" spans="2:12" ht="12.75">
      <c r="B23" s="1"/>
      <c r="C23" s="3" t="s">
        <v>37</v>
      </c>
      <c r="D23" s="1"/>
      <c r="E23" s="1"/>
      <c r="F23" s="1"/>
      <c r="G23" s="1"/>
      <c r="H23" s="4">
        <f>E23*F23</f>
        <v>0</v>
      </c>
      <c r="I23" s="1"/>
      <c r="J23" s="4">
        <f>H23*I23</f>
        <v>0</v>
      </c>
      <c r="K23" s="1"/>
      <c r="L23" s="1"/>
    </row>
    <row r="24" spans="2:13" ht="25.5">
      <c r="B24" s="1"/>
      <c r="C24" s="3" t="s">
        <v>25</v>
      </c>
      <c r="D24" s="1" t="s">
        <v>3</v>
      </c>
      <c r="E24" s="1">
        <v>2.5</v>
      </c>
      <c r="F24" s="1">
        <v>1.6</v>
      </c>
      <c r="G24" s="1"/>
      <c r="H24" s="4">
        <f>E24*F24</f>
        <v>4</v>
      </c>
      <c r="I24" s="1">
        <v>9</v>
      </c>
      <c r="J24" s="4">
        <f>H24*I24</f>
        <v>36</v>
      </c>
      <c r="K24" s="1">
        <v>7.2</v>
      </c>
      <c r="L24" s="1">
        <f>J24+K24</f>
        <v>43.2</v>
      </c>
      <c r="M24" t="s">
        <v>45</v>
      </c>
    </row>
    <row r="25" spans="2:12" ht="12.75">
      <c r="B25" s="1"/>
      <c r="C25" s="3" t="s">
        <v>41</v>
      </c>
      <c r="D25" s="1" t="s">
        <v>3</v>
      </c>
      <c r="E25" s="1">
        <v>1.9</v>
      </c>
      <c r="F25" s="1">
        <v>1.4</v>
      </c>
      <c r="G25" s="1"/>
      <c r="H25" s="4">
        <f>E25*F25</f>
        <v>2.6599999999999997</v>
      </c>
      <c r="I25" s="1">
        <v>4</v>
      </c>
      <c r="J25" s="4">
        <f>H25*I25</f>
        <v>10.639999999999999</v>
      </c>
      <c r="K25" s="1"/>
      <c r="L25" s="1"/>
    </row>
    <row r="26" spans="2:12" ht="12.75">
      <c r="B26" s="1"/>
      <c r="C26" s="3" t="s">
        <v>26</v>
      </c>
      <c r="D26" s="1" t="s">
        <v>3</v>
      </c>
      <c r="E26" s="1">
        <v>3.5</v>
      </c>
      <c r="F26" s="1">
        <v>1.2</v>
      </c>
      <c r="G26" s="1"/>
      <c r="H26" s="4">
        <f>E26*F26</f>
        <v>4.2</v>
      </c>
      <c r="I26" s="1">
        <v>18</v>
      </c>
      <c r="J26" s="4">
        <f>H26*I26</f>
        <v>75.60000000000001</v>
      </c>
      <c r="K26" s="1"/>
      <c r="L26" s="1"/>
    </row>
    <row r="27" spans="2:14" ht="12.75">
      <c r="B27" s="1"/>
      <c r="C27" s="3"/>
      <c r="D27" s="1"/>
      <c r="E27" s="1"/>
      <c r="F27" s="1"/>
      <c r="G27" s="1"/>
      <c r="H27" s="4"/>
      <c r="I27" s="1"/>
      <c r="J27" s="4">
        <f aca="true" t="shared" si="0" ref="J27:J45">H27*I27</f>
        <v>0</v>
      </c>
      <c r="K27" s="1"/>
      <c r="L27" s="1"/>
      <c r="M27">
        <f>J26+J25+J24+J22</f>
        <v>238.4</v>
      </c>
      <c r="N27" t="s">
        <v>48</v>
      </c>
    </row>
    <row r="28" spans="2:12" ht="25.5">
      <c r="B28" s="1"/>
      <c r="C28" s="3" t="s">
        <v>27</v>
      </c>
      <c r="D28" s="1" t="s">
        <v>3</v>
      </c>
      <c r="E28" s="1">
        <v>15.8</v>
      </c>
      <c r="F28" s="1">
        <v>1.02</v>
      </c>
      <c r="G28" s="1"/>
      <c r="H28" s="4">
        <f aca="true" t="shared" si="1" ref="H28:H36">F28*E28</f>
        <v>16.116</v>
      </c>
      <c r="I28" s="1">
        <v>8</v>
      </c>
      <c r="J28" s="4">
        <f t="shared" si="0"/>
        <v>128.928</v>
      </c>
      <c r="K28" s="1"/>
      <c r="L28" s="1"/>
    </row>
    <row r="29" spans="2:12" ht="12.75">
      <c r="B29" s="1"/>
      <c r="C29" s="3" t="s">
        <v>28</v>
      </c>
      <c r="D29" s="1" t="s">
        <v>3</v>
      </c>
      <c r="E29" s="1">
        <v>11.2</v>
      </c>
      <c r="F29" s="1">
        <v>1.98</v>
      </c>
      <c r="G29" s="1"/>
      <c r="H29" s="4">
        <f t="shared" si="1"/>
        <v>22.176</v>
      </c>
      <c r="I29" s="1">
        <v>8</v>
      </c>
      <c r="J29" s="4">
        <f t="shared" si="0"/>
        <v>177.408</v>
      </c>
      <c r="K29" s="1"/>
      <c r="L29" s="1"/>
    </row>
    <row r="30" spans="2:12" ht="25.5">
      <c r="B30" s="1"/>
      <c r="C30" s="3" t="s">
        <v>29</v>
      </c>
      <c r="D30" s="1" t="s">
        <v>3</v>
      </c>
      <c r="E30" s="1">
        <v>4.8</v>
      </c>
      <c r="F30" s="1">
        <v>1.02</v>
      </c>
      <c r="G30" s="1"/>
      <c r="H30" s="4">
        <f t="shared" si="1"/>
        <v>4.896</v>
      </c>
      <c r="I30" s="1">
        <v>8</v>
      </c>
      <c r="J30" s="4">
        <f t="shared" si="0"/>
        <v>39.168</v>
      </c>
      <c r="K30" s="1"/>
      <c r="L30" s="1"/>
    </row>
    <row r="31" spans="2:12" ht="12.75">
      <c r="B31" s="1"/>
      <c r="C31" s="3" t="s">
        <v>30</v>
      </c>
      <c r="D31" s="1" t="s">
        <v>3</v>
      </c>
      <c r="E31" s="1">
        <v>4.7</v>
      </c>
      <c r="F31" s="1">
        <v>1.98</v>
      </c>
      <c r="G31" s="1"/>
      <c r="H31" s="4">
        <f t="shared" si="1"/>
        <v>9.306000000000001</v>
      </c>
      <c r="I31" s="1">
        <v>8</v>
      </c>
      <c r="J31" s="4">
        <f t="shared" si="0"/>
        <v>74.44800000000001</v>
      </c>
      <c r="K31" s="1"/>
      <c r="L31" s="1"/>
    </row>
    <row r="32" spans="2:12" ht="12.75">
      <c r="B32" s="1"/>
      <c r="C32" s="3" t="s">
        <v>40</v>
      </c>
      <c r="D32" s="1" t="s">
        <v>3</v>
      </c>
      <c r="E32" s="1"/>
      <c r="F32" s="1"/>
      <c r="G32" s="1"/>
      <c r="H32" s="4">
        <f t="shared" si="1"/>
        <v>0</v>
      </c>
      <c r="I32" s="1"/>
      <c r="J32" s="4">
        <v>35</v>
      </c>
      <c r="K32" s="1"/>
      <c r="L32" s="1"/>
    </row>
    <row r="33" spans="2:12" ht="25.5">
      <c r="B33" s="1"/>
      <c r="C33" s="3" t="s">
        <v>31</v>
      </c>
      <c r="D33" s="1" t="s">
        <v>3</v>
      </c>
      <c r="E33" s="1">
        <v>3.5</v>
      </c>
      <c r="F33" s="1">
        <v>1.02</v>
      </c>
      <c r="G33" s="1"/>
      <c r="H33" s="4">
        <f t="shared" si="1"/>
        <v>3.5700000000000003</v>
      </c>
      <c r="I33" s="1">
        <v>17</v>
      </c>
      <c r="J33" s="4">
        <f t="shared" si="0"/>
        <v>60.690000000000005</v>
      </c>
      <c r="K33" s="1"/>
      <c r="L33" s="1"/>
    </row>
    <row r="34" spans="2:12" ht="25.5">
      <c r="B34" s="1"/>
      <c r="C34" s="3" t="s">
        <v>32</v>
      </c>
      <c r="D34" s="1" t="s">
        <v>3</v>
      </c>
      <c r="E34" s="1">
        <v>3.5</v>
      </c>
      <c r="F34" s="1">
        <v>1.98</v>
      </c>
      <c r="G34" s="1"/>
      <c r="H34" s="4">
        <f t="shared" si="1"/>
        <v>6.93</v>
      </c>
      <c r="I34" s="1">
        <v>17</v>
      </c>
      <c r="J34" s="4">
        <f t="shared" si="0"/>
        <v>117.81</v>
      </c>
      <c r="K34" s="1"/>
      <c r="L34" s="1"/>
    </row>
    <row r="35" spans="2:12" ht="25.5">
      <c r="B35" s="1"/>
      <c r="C35" s="3" t="s">
        <v>42</v>
      </c>
      <c r="D35" s="1" t="s">
        <v>3</v>
      </c>
      <c r="E35" s="1">
        <v>6</v>
      </c>
      <c r="F35" s="1">
        <v>1.02</v>
      </c>
      <c r="G35" s="1"/>
      <c r="H35" s="4">
        <f t="shared" si="1"/>
        <v>6.12</v>
      </c>
      <c r="I35" s="1">
        <v>4</v>
      </c>
      <c r="J35" s="4">
        <f t="shared" si="0"/>
        <v>24.48</v>
      </c>
      <c r="K35" s="1"/>
      <c r="L35" s="1"/>
    </row>
    <row r="36" spans="2:14" ht="25.5">
      <c r="B36" s="1"/>
      <c r="C36" s="3" t="s">
        <v>43</v>
      </c>
      <c r="D36" s="1" t="s">
        <v>3</v>
      </c>
      <c r="E36" s="1">
        <v>6</v>
      </c>
      <c r="F36" s="1">
        <v>1.98</v>
      </c>
      <c r="G36" s="1"/>
      <c r="H36" s="4">
        <f t="shared" si="1"/>
        <v>11.879999999999999</v>
      </c>
      <c r="I36" s="1">
        <v>4</v>
      </c>
      <c r="J36" s="4">
        <f t="shared" si="0"/>
        <v>47.519999999999996</v>
      </c>
      <c r="K36" s="1"/>
      <c r="L36" s="1"/>
      <c r="M36">
        <f>J35+J36+J34+J33+J32+J31+J30+J29+J28</f>
        <v>705.452</v>
      </c>
      <c r="N36" t="s">
        <v>47</v>
      </c>
    </row>
    <row r="37" spans="2:12" ht="12.75">
      <c r="B37" s="1"/>
      <c r="C37" s="3"/>
      <c r="D37" s="1"/>
      <c r="E37" s="1"/>
      <c r="F37" s="1"/>
      <c r="G37" s="1"/>
      <c r="H37" s="4"/>
      <c r="I37" s="1"/>
      <c r="J37" s="4"/>
      <c r="K37" s="1"/>
      <c r="L37" s="1"/>
    </row>
    <row r="38" spans="2:12" ht="12.75">
      <c r="B38" s="1"/>
      <c r="C38" s="3" t="s">
        <v>33</v>
      </c>
      <c r="D38" s="1" t="s">
        <v>3</v>
      </c>
      <c r="E38" s="1">
        <v>3.5</v>
      </c>
      <c r="F38" s="1">
        <v>0.25</v>
      </c>
      <c r="G38" s="1"/>
      <c r="H38" s="4">
        <f>F38*E38</f>
        <v>0.875</v>
      </c>
      <c r="I38" s="1">
        <v>17</v>
      </c>
      <c r="J38" s="4">
        <f t="shared" si="0"/>
        <v>14.875</v>
      </c>
      <c r="K38" s="1"/>
      <c r="L38" s="1"/>
    </row>
    <row r="39" spans="2:12" ht="12.75">
      <c r="B39" s="1"/>
      <c r="C39" s="3"/>
      <c r="D39" s="1"/>
      <c r="E39" s="1"/>
      <c r="F39" s="1"/>
      <c r="G39" s="1"/>
      <c r="H39" s="4"/>
      <c r="I39" s="1"/>
      <c r="J39" s="4">
        <f t="shared" si="0"/>
        <v>0</v>
      </c>
      <c r="K39" s="1"/>
      <c r="L39" s="1"/>
    </row>
    <row r="40" spans="2:12" ht="12.75">
      <c r="B40" s="1"/>
      <c r="C40" s="3" t="s">
        <v>34</v>
      </c>
      <c r="D40" s="1" t="s">
        <v>3</v>
      </c>
      <c r="E40" s="1"/>
      <c r="F40" s="1"/>
      <c r="G40" s="1"/>
      <c r="H40" s="4">
        <v>5.94</v>
      </c>
      <c r="I40" s="1">
        <v>17</v>
      </c>
      <c r="J40" s="4">
        <f t="shared" si="0"/>
        <v>100.98</v>
      </c>
      <c r="K40" s="1"/>
      <c r="L40" s="1"/>
    </row>
    <row r="41" spans="2:12" ht="12.75">
      <c r="B41" s="1"/>
      <c r="C41" s="3"/>
      <c r="D41" s="1"/>
      <c r="E41" s="1"/>
      <c r="F41" s="1"/>
      <c r="G41" s="1"/>
      <c r="H41" s="4"/>
      <c r="I41" s="1"/>
      <c r="J41" s="4">
        <f t="shared" si="0"/>
        <v>0</v>
      </c>
      <c r="K41" s="1"/>
      <c r="L41" s="1"/>
    </row>
    <row r="42" spans="2:12" ht="12.75">
      <c r="B42" s="1"/>
      <c r="C42" s="3" t="s">
        <v>35</v>
      </c>
      <c r="D42" s="1" t="s">
        <v>3</v>
      </c>
      <c r="E42" s="1">
        <v>4.4</v>
      </c>
      <c r="F42" s="1">
        <v>2.5</v>
      </c>
      <c r="G42" s="1"/>
      <c r="H42" s="4">
        <f>F42*E42</f>
        <v>11</v>
      </c>
      <c r="I42" s="1">
        <v>8</v>
      </c>
      <c r="J42" s="4">
        <f t="shared" si="0"/>
        <v>88</v>
      </c>
      <c r="K42" s="1"/>
      <c r="L42" s="1"/>
    </row>
    <row r="43" spans="2:13" ht="12.75">
      <c r="B43" s="1"/>
      <c r="C43" s="3" t="s">
        <v>36</v>
      </c>
      <c r="D43" s="1" t="s">
        <v>3</v>
      </c>
      <c r="E43" s="1">
        <v>2.5</v>
      </c>
      <c r="F43" s="1">
        <v>1.4</v>
      </c>
      <c r="G43" s="1"/>
      <c r="H43" s="4">
        <f>F43*E43</f>
        <v>3.5</v>
      </c>
      <c r="I43" s="1">
        <v>8</v>
      </c>
      <c r="J43" s="4">
        <f t="shared" si="0"/>
        <v>28</v>
      </c>
      <c r="K43" s="1">
        <v>2.6</v>
      </c>
      <c r="L43" s="1">
        <f>K43+J43</f>
        <v>30.6</v>
      </c>
      <c r="M43" t="s">
        <v>44</v>
      </c>
    </row>
    <row r="44" spans="2:12" ht="12.75">
      <c r="B44" s="1"/>
      <c r="C44" s="1" t="s">
        <v>39</v>
      </c>
      <c r="D44" s="1" t="s">
        <v>3</v>
      </c>
      <c r="E44" s="1">
        <v>1.9</v>
      </c>
      <c r="F44" s="1">
        <v>1.4</v>
      </c>
      <c r="G44" s="1"/>
      <c r="H44" s="4">
        <f>F44*E44</f>
        <v>2.6599999999999997</v>
      </c>
      <c r="I44" s="1">
        <v>4</v>
      </c>
      <c r="J44" s="4">
        <f t="shared" si="0"/>
        <v>10.639999999999999</v>
      </c>
      <c r="K44" s="1"/>
      <c r="L44" s="1"/>
    </row>
    <row r="45" spans="2:12" ht="12.75">
      <c r="B45" s="1"/>
      <c r="C45" s="1" t="s">
        <v>38</v>
      </c>
      <c r="D45" s="1" t="s">
        <v>3</v>
      </c>
      <c r="E45" s="1">
        <v>3.3</v>
      </c>
      <c r="F45" s="1">
        <v>0.4</v>
      </c>
      <c r="G45" s="1"/>
      <c r="H45" s="1">
        <f>F45*E45</f>
        <v>1.32</v>
      </c>
      <c r="I45" s="1">
        <v>23</v>
      </c>
      <c r="J45" s="4">
        <f t="shared" si="0"/>
        <v>30.360000000000003</v>
      </c>
      <c r="K45" s="1"/>
      <c r="L45" s="1"/>
    </row>
    <row r="46" spans="2:1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sheetProtection/>
  <mergeCells count="1">
    <mergeCell ref="E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2"/>
  <sheetViews>
    <sheetView zoomScalePageLayoutView="0" workbookViewId="0" topLeftCell="A4">
      <selection activeCell="O16" sqref="O16"/>
    </sheetView>
  </sheetViews>
  <sheetFormatPr defaultColWidth="9.00390625" defaultRowHeight="12.75"/>
  <cols>
    <col min="1" max="1" width="6.00390625" style="0" customWidth="1"/>
    <col min="3" max="3" width="5.375" style="0" customWidth="1"/>
    <col min="4" max="4" width="5.625" style="0" customWidth="1"/>
    <col min="5" max="5" width="6.875" style="0" customWidth="1"/>
    <col min="6" max="6" width="2.625" style="0" customWidth="1"/>
    <col min="8" max="8" width="5.75390625" style="0" customWidth="1"/>
    <col min="10" max="10" width="5.875" style="0" customWidth="1"/>
    <col min="11" max="11" width="6.125" style="0" customWidth="1"/>
    <col min="13" max="13" width="6.375" style="0" customWidth="1"/>
    <col min="14" max="14" width="6.875" style="0" customWidth="1"/>
    <col min="15" max="15" width="9.00390625" style="0" customWidth="1"/>
    <col min="16" max="16" width="5.625" style="0" customWidth="1"/>
  </cols>
  <sheetData>
    <row r="2" spans="1:10" ht="12.75">
      <c r="A2" s="12" t="s">
        <v>49</v>
      </c>
      <c r="B2" s="12"/>
      <c r="C2" s="12"/>
      <c r="D2" s="12"/>
      <c r="E2" s="12"/>
      <c r="F2" s="12"/>
      <c r="G2" s="12"/>
      <c r="H2" s="12"/>
      <c r="I2" s="12"/>
      <c r="J2" s="12"/>
    </row>
    <row r="4" spans="1:16" ht="12.75">
      <c r="A4" s="1" t="s">
        <v>19</v>
      </c>
      <c r="B4" s="1" t="s">
        <v>20</v>
      </c>
      <c r="C4" s="1"/>
      <c r="D4" s="1" t="s">
        <v>4</v>
      </c>
      <c r="E4" s="1" t="s">
        <v>5</v>
      </c>
      <c r="F4" s="1" t="s">
        <v>6</v>
      </c>
      <c r="G4" s="1" t="s">
        <v>7</v>
      </c>
      <c r="H4" s="1" t="s">
        <v>13</v>
      </c>
      <c r="I4" s="1" t="s">
        <v>8</v>
      </c>
      <c r="J4" s="1"/>
      <c r="K4" s="1"/>
      <c r="O4" t="s">
        <v>53</v>
      </c>
      <c r="P4" t="s">
        <v>54</v>
      </c>
    </row>
    <row r="5" spans="1:11" ht="25.5">
      <c r="A5" s="4" t="s">
        <v>23</v>
      </c>
      <c r="B5" s="3" t="s">
        <v>24</v>
      </c>
      <c r="C5" s="1" t="s">
        <v>3</v>
      </c>
      <c r="D5" s="1">
        <v>4.4</v>
      </c>
      <c r="E5" s="1">
        <v>3.3</v>
      </c>
      <c r="F5" s="1"/>
      <c r="G5" s="4">
        <f>D5*E5</f>
        <v>14.52</v>
      </c>
      <c r="H5" s="1">
        <v>8</v>
      </c>
      <c r="I5" s="4">
        <f>G5*H5</f>
        <v>116.16</v>
      </c>
      <c r="J5" s="1"/>
      <c r="K5" s="1"/>
    </row>
    <row r="6" spans="1:11" ht="25.5">
      <c r="A6" s="1"/>
      <c r="B6" s="3" t="s">
        <v>37</v>
      </c>
      <c r="C6" s="1"/>
      <c r="D6" s="1"/>
      <c r="E6" s="1"/>
      <c r="F6" s="1"/>
      <c r="G6" s="4">
        <f>D6*E6</f>
        <v>0</v>
      </c>
      <c r="H6" s="1"/>
      <c r="I6" s="4">
        <f>G6*H6</f>
        <v>0</v>
      </c>
      <c r="J6" s="1"/>
      <c r="K6" s="1"/>
    </row>
    <row r="7" spans="1:12" ht="51">
      <c r="A7" s="1"/>
      <c r="B7" s="3" t="s">
        <v>25</v>
      </c>
      <c r="C7" s="1" t="s">
        <v>3</v>
      </c>
      <c r="D7" s="1">
        <v>2.5</v>
      </c>
      <c r="E7" s="1">
        <v>1.6</v>
      </c>
      <c r="F7" s="1"/>
      <c r="G7" s="4">
        <f>D7*E7</f>
        <v>4</v>
      </c>
      <c r="H7" s="1">
        <v>9</v>
      </c>
      <c r="I7" s="4">
        <f>G7*H7</f>
        <v>36</v>
      </c>
      <c r="J7" s="1">
        <v>7.2</v>
      </c>
      <c r="K7" s="1">
        <f>I7+J7</f>
        <v>43.2</v>
      </c>
      <c r="L7" t="s">
        <v>45</v>
      </c>
    </row>
    <row r="8" spans="1:11" ht="38.25">
      <c r="A8" s="1"/>
      <c r="B8" s="3" t="s">
        <v>41</v>
      </c>
      <c r="C8" s="1" t="s">
        <v>3</v>
      </c>
      <c r="D8" s="1">
        <v>1.9</v>
      </c>
      <c r="E8" s="1">
        <v>1.4</v>
      </c>
      <c r="F8" s="1"/>
      <c r="G8" s="4">
        <f>D8*E8</f>
        <v>2.6599999999999997</v>
      </c>
      <c r="H8" s="1">
        <v>4</v>
      </c>
      <c r="I8" s="4">
        <f>G8*H8</f>
        <v>10.639999999999999</v>
      </c>
      <c r="J8" s="1"/>
      <c r="K8" s="1"/>
    </row>
    <row r="9" spans="1:15" ht="25.5">
      <c r="A9" s="1"/>
      <c r="B9" s="3" t="s">
        <v>26</v>
      </c>
      <c r="C9" s="1" t="s">
        <v>3</v>
      </c>
      <c r="D9" s="1">
        <v>3.5</v>
      </c>
      <c r="E9" s="1">
        <v>1.2</v>
      </c>
      <c r="F9" s="1"/>
      <c r="G9" s="4">
        <f>D9*E9</f>
        <v>4.2</v>
      </c>
      <c r="H9" s="1">
        <v>18</v>
      </c>
      <c r="I9" s="4">
        <f>G9*H9</f>
        <v>75.60000000000001</v>
      </c>
      <c r="J9" s="1"/>
      <c r="K9" s="1"/>
      <c r="O9">
        <f>I5+I7+I8+I9+I8</f>
        <v>249.03999999999996</v>
      </c>
    </row>
    <row r="10" spans="1:13" ht="12.75">
      <c r="A10" s="1"/>
      <c r="B10" s="3"/>
      <c r="C10" s="1"/>
      <c r="D10" s="1"/>
      <c r="E10" s="1"/>
      <c r="F10" s="1"/>
      <c r="G10" s="4"/>
      <c r="H10" s="1"/>
      <c r="I10" s="4">
        <f aca="true" t="shared" si="0" ref="I10:I28">G10*H10</f>
        <v>0</v>
      </c>
      <c r="J10" s="1"/>
      <c r="K10" s="1"/>
      <c r="L10">
        <f>I9+I8+I7+I5</f>
        <v>238.4</v>
      </c>
      <c r="M10" t="s">
        <v>48</v>
      </c>
    </row>
    <row r="11" spans="1:11" ht="38.25">
      <c r="A11" s="1"/>
      <c r="B11" s="3" t="s">
        <v>27</v>
      </c>
      <c r="C11" s="1" t="s">
        <v>3</v>
      </c>
      <c r="D11" s="1">
        <v>15.8</v>
      </c>
      <c r="E11" s="1">
        <v>1.02</v>
      </c>
      <c r="F11" s="1"/>
      <c r="G11" s="4">
        <f aca="true" t="shared" si="1" ref="G11:G19">E11*D11</f>
        <v>16.116</v>
      </c>
      <c r="H11" s="1">
        <v>8</v>
      </c>
      <c r="I11" s="4">
        <f t="shared" si="0"/>
        <v>128.928</v>
      </c>
      <c r="J11" s="1"/>
      <c r="K11" s="1"/>
    </row>
    <row r="12" spans="1:11" ht="38.25">
      <c r="A12" s="1"/>
      <c r="B12" s="3" t="s">
        <v>28</v>
      </c>
      <c r="C12" s="1" t="s">
        <v>3</v>
      </c>
      <c r="D12" s="1">
        <v>11.2</v>
      </c>
      <c r="E12" s="1">
        <v>1.98</v>
      </c>
      <c r="F12" s="1"/>
      <c r="G12" s="4">
        <f t="shared" si="1"/>
        <v>22.176</v>
      </c>
      <c r="H12" s="1">
        <v>8</v>
      </c>
      <c r="I12" s="4">
        <f t="shared" si="0"/>
        <v>177.408</v>
      </c>
      <c r="J12" s="1"/>
      <c r="K12" s="1"/>
    </row>
    <row r="13" spans="1:11" ht="38.25">
      <c r="A13" s="1"/>
      <c r="B13" s="3" t="s">
        <v>29</v>
      </c>
      <c r="C13" s="1" t="s">
        <v>3</v>
      </c>
      <c r="D13" s="1">
        <v>4.8</v>
      </c>
      <c r="E13" s="1">
        <v>1.02</v>
      </c>
      <c r="F13" s="1"/>
      <c r="G13" s="4">
        <f t="shared" si="1"/>
        <v>4.896</v>
      </c>
      <c r="H13" s="1">
        <v>8</v>
      </c>
      <c r="I13" s="4">
        <f t="shared" si="0"/>
        <v>39.168</v>
      </c>
      <c r="J13" s="1"/>
      <c r="K13" s="1"/>
    </row>
    <row r="14" spans="1:11" ht="38.25">
      <c r="A14" s="1"/>
      <c r="B14" s="3" t="s">
        <v>30</v>
      </c>
      <c r="C14" s="1" t="s">
        <v>3</v>
      </c>
      <c r="D14" s="1">
        <v>4.7</v>
      </c>
      <c r="E14" s="1">
        <v>1.98</v>
      </c>
      <c r="F14" s="1"/>
      <c r="G14" s="4">
        <f t="shared" si="1"/>
        <v>9.306000000000001</v>
      </c>
      <c r="H14" s="1">
        <v>8</v>
      </c>
      <c r="I14" s="4">
        <f t="shared" si="0"/>
        <v>74.44800000000001</v>
      </c>
      <c r="J14" s="1"/>
      <c r="K14" s="1"/>
    </row>
    <row r="15" spans="1:15" ht="38.25">
      <c r="A15" s="1"/>
      <c r="B15" s="3" t="s">
        <v>40</v>
      </c>
      <c r="C15" s="1" t="s">
        <v>3</v>
      </c>
      <c r="D15" s="1"/>
      <c r="E15" s="1"/>
      <c r="F15" s="1"/>
      <c r="G15" s="4">
        <f t="shared" si="1"/>
        <v>0</v>
      </c>
      <c r="H15" s="1"/>
      <c r="I15" s="4">
        <v>35</v>
      </c>
      <c r="J15" s="1"/>
      <c r="K15" s="1"/>
      <c r="O15">
        <f>I11+I12+I13+I14+I15+I16+I17+I18+I19*2.5+I18</f>
        <v>801.212</v>
      </c>
    </row>
    <row r="16" spans="1:11" ht="38.25">
      <c r="A16" s="1"/>
      <c r="B16" s="3" t="s">
        <v>31</v>
      </c>
      <c r="C16" s="1" t="s">
        <v>3</v>
      </c>
      <c r="D16" s="1">
        <v>3.5</v>
      </c>
      <c r="E16" s="1">
        <v>1.02</v>
      </c>
      <c r="F16" s="1"/>
      <c r="G16" s="4">
        <f t="shared" si="1"/>
        <v>3.5700000000000003</v>
      </c>
      <c r="H16" s="1">
        <v>17</v>
      </c>
      <c r="I16" s="4">
        <f t="shared" si="0"/>
        <v>60.690000000000005</v>
      </c>
      <c r="J16" s="1"/>
      <c r="K16" s="1"/>
    </row>
    <row r="17" spans="1:11" ht="38.25">
      <c r="A17" s="1"/>
      <c r="B17" s="3" t="s">
        <v>32</v>
      </c>
      <c r="C17" s="1" t="s">
        <v>3</v>
      </c>
      <c r="D17" s="1">
        <v>3.5</v>
      </c>
      <c r="E17" s="1">
        <v>1.98</v>
      </c>
      <c r="F17" s="1"/>
      <c r="G17" s="4">
        <f t="shared" si="1"/>
        <v>6.93</v>
      </c>
      <c r="H17" s="1">
        <v>17</v>
      </c>
      <c r="I17" s="4">
        <f t="shared" si="0"/>
        <v>117.81</v>
      </c>
      <c r="J17" s="1"/>
      <c r="K17" s="1"/>
    </row>
    <row r="18" spans="1:11" ht="38.25">
      <c r="A18" s="1"/>
      <c r="B18" s="3" t="s">
        <v>42</v>
      </c>
      <c r="C18" s="1" t="s">
        <v>3</v>
      </c>
      <c r="D18" s="1">
        <v>6</v>
      </c>
      <c r="E18" s="1">
        <v>1.02</v>
      </c>
      <c r="F18" s="1"/>
      <c r="G18" s="4">
        <f t="shared" si="1"/>
        <v>6.12</v>
      </c>
      <c r="H18" s="1">
        <v>4</v>
      </c>
      <c r="I18" s="4">
        <f t="shared" si="0"/>
        <v>24.48</v>
      </c>
      <c r="J18" s="1"/>
      <c r="K18" s="1"/>
    </row>
    <row r="19" spans="1:19" ht="38.25">
      <c r="A19" s="1"/>
      <c r="B19" s="3" t="s">
        <v>43</v>
      </c>
      <c r="C19" s="1" t="s">
        <v>3</v>
      </c>
      <c r="D19" s="1">
        <v>6</v>
      </c>
      <c r="E19" s="1">
        <v>1.98</v>
      </c>
      <c r="F19" s="1"/>
      <c r="G19" s="4">
        <f t="shared" si="1"/>
        <v>11.879999999999999</v>
      </c>
      <c r="H19" s="1">
        <v>4</v>
      </c>
      <c r="I19" s="4">
        <f t="shared" si="0"/>
        <v>47.519999999999996</v>
      </c>
      <c r="J19" s="1"/>
      <c r="K19" s="1"/>
      <c r="L19">
        <f>I18+I19+I17+I16+I15+I14+I13+I12+I11</f>
        <v>705.452</v>
      </c>
      <c r="M19" t="s">
        <v>47</v>
      </c>
      <c r="N19">
        <v>150</v>
      </c>
      <c r="O19">
        <f>N19*L19</f>
        <v>105817.8</v>
      </c>
      <c r="P19">
        <v>120</v>
      </c>
      <c r="Q19">
        <f>P19*L19</f>
        <v>84654.24</v>
      </c>
      <c r="R19">
        <v>60000</v>
      </c>
      <c r="S19">
        <f>R19+Q19+O19</f>
        <v>250472.03999999998</v>
      </c>
    </row>
    <row r="20" spans="1:18" ht="12.75">
      <c r="A20" s="1"/>
      <c r="B20" s="3"/>
      <c r="C20" s="1"/>
      <c r="D20" s="1"/>
      <c r="E20" s="1"/>
      <c r="F20" s="1"/>
      <c r="G20" s="4"/>
      <c r="H20" s="1"/>
      <c r="I20" s="4"/>
      <c r="J20" s="1"/>
      <c r="K20" s="1"/>
      <c r="N20" s="12" t="s">
        <v>60</v>
      </c>
      <c r="O20" s="12"/>
      <c r="P20" s="12" t="s">
        <v>59</v>
      </c>
      <c r="Q20" s="12"/>
      <c r="R20" t="s">
        <v>58</v>
      </c>
    </row>
    <row r="21" spans="1:11" ht="25.5">
      <c r="A21" s="1"/>
      <c r="B21" s="3" t="s">
        <v>33</v>
      </c>
      <c r="C21" s="1" t="s">
        <v>3</v>
      </c>
      <c r="D21" s="1">
        <v>3.5</v>
      </c>
      <c r="E21" s="1">
        <v>0.25</v>
      </c>
      <c r="F21" s="1"/>
      <c r="G21" s="4">
        <f>E21*D21</f>
        <v>0.875</v>
      </c>
      <c r="H21" s="1">
        <v>17</v>
      </c>
      <c r="I21" s="4">
        <f t="shared" si="0"/>
        <v>14.875</v>
      </c>
      <c r="J21" s="1"/>
      <c r="K21" s="1"/>
    </row>
    <row r="22" spans="1:11" ht="12.75">
      <c r="A22" s="1"/>
      <c r="B22" s="3"/>
      <c r="C22" s="1"/>
      <c r="D22" s="1"/>
      <c r="E22" s="1"/>
      <c r="F22" s="1"/>
      <c r="G22" s="4"/>
      <c r="H22" s="1"/>
      <c r="I22" s="4">
        <f t="shared" si="0"/>
        <v>0</v>
      </c>
      <c r="J22" s="1"/>
      <c r="K22" s="1"/>
    </row>
    <row r="23" spans="1:11" ht="12.75">
      <c r="A23" s="1"/>
      <c r="B23" s="3" t="s">
        <v>34</v>
      </c>
      <c r="C23" s="1" t="s">
        <v>3</v>
      </c>
      <c r="D23" s="1"/>
      <c r="E23" s="1"/>
      <c r="F23" s="1"/>
      <c r="G23" s="4">
        <v>5.94</v>
      </c>
      <c r="H23" s="1">
        <v>17</v>
      </c>
      <c r="I23" s="4">
        <f t="shared" si="0"/>
        <v>100.98</v>
      </c>
      <c r="J23" s="1"/>
      <c r="K23" s="1"/>
    </row>
    <row r="24" spans="1:11" ht="12.75">
      <c r="A24" s="1"/>
      <c r="B24" s="3"/>
      <c r="C24" s="1"/>
      <c r="D24" s="1"/>
      <c r="E24" s="1"/>
      <c r="F24" s="1"/>
      <c r="G24" s="4"/>
      <c r="H24" s="1"/>
      <c r="I24" s="4">
        <f t="shared" si="0"/>
        <v>0</v>
      </c>
      <c r="J24" s="1"/>
      <c r="K24" s="1"/>
    </row>
    <row r="25" spans="1:11" ht="25.5">
      <c r="A25" s="1"/>
      <c r="B25" s="3" t="s">
        <v>35</v>
      </c>
      <c r="C25" s="1" t="s">
        <v>3</v>
      </c>
      <c r="D25" s="1">
        <v>4.4</v>
      </c>
      <c r="E25" s="1">
        <v>2.5</v>
      </c>
      <c r="F25" s="1"/>
      <c r="G25" s="4">
        <f>E25*D25</f>
        <v>11</v>
      </c>
      <c r="H25" s="1">
        <v>8</v>
      </c>
      <c r="I25" s="4">
        <f t="shared" si="0"/>
        <v>88</v>
      </c>
      <c r="J25" s="1"/>
      <c r="K25" s="1"/>
    </row>
    <row r="26" spans="1:12" ht="25.5">
      <c r="A26" s="1"/>
      <c r="B26" s="3" t="s">
        <v>36</v>
      </c>
      <c r="C26" s="1" t="s">
        <v>3</v>
      </c>
      <c r="D26" s="1">
        <v>2.5</v>
      </c>
      <c r="E26" s="1">
        <v>1.4</v>
      </c>
      <c r="F26" s="1"/>
      <c r="G26" s="4">
        <f>E26*D26</f>
        <v>3.5</v>
      </c>
      <c r="H26" s="1">
        <v>8</v>
      </c>
      <c r="I26" s="4">
        <f t="shared" si="0"/>
        <v>28</v>
      </c>
      <c r="J26" s="1">
        <v>2.6</v>
      </c>
      <c r="K26" s="1">
        <f>J26+I26</f>
        <v>30.6</v>
      </c>
      <c r="L26" t="s">
        <v>44</v>
      </c>
    </row>
    <row r="27" spans="1:11" ht="12.75">
      <c r="A27" s="1"/>
      <c r="B27" s="1" t="s">
        <v>39</v>
      </c>
      <c r="C27" s="1" t="s">
        <v>3</v>
      </c>
      <c r="D27" s="1">
        <v>1.9</v>
      </c>
      <c r="E27" s="1">
        <v>1.4</v>
      </c>
      <c r="F27" s="1"/>
      <c r="G27" s="4">
        <f>E27*D27</f>
        <v>2.6599999999999997</v>
      </c>
      <c r="H27" s="1">
        <v>4</v>
      </c>
      <c r="I27" s="4">
        <f t="shared" si="0"/>
        <v>10.639999999999999</v>
      </c>
      <c r="J27" s="1"/>
      <c r="K27" s="1"/>
    </row>
    <row r="28" spans="1:11" ht="12.75">
      <c r="A28" s="1"/>
      <c r="B28" s="1" t="s">
        <v>38</v>
      </c>
      <c r="C28" s="1" t="s">
        <v>3</v>
      </c>
      <c r="D28" s="1">
        <v>3.3</v>
      </c>
      <c r="E28" s="1">
        <v>0.4</v>
      </c>
      <c r="F28" s="1"/>
      <c r="G28" s="1">
        <f>E28*D28</f>
        <v>1.32</v>
      </c>
      <c r="H28" s="1">
        <v>23</v>
      </c>
      <c r="I28" s="4">
        <f t="shared" si="0"/>
        <v>30.360000000000003</v>
      </c>
      <c r="J28" s="1"/>
      <c r="K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N29" s="12" t="s">
        <v>56</v>
      </c>
      <c r="O29" s="12"/>
      <c r="P29" s="12" t="s">
        <v>57</v>
      </c>
      <c r="Q29" s="12"/>
      <c r="R29" s="12" t="s">
        <v>58</v>
      </c>
      <c r="S29" s="12"/>
    </row>
    <row r="30" spans="1:20" ht="12.75">
      <c r="A30" s="1"/>
      <c r="B30" s="1" t="s">
        <v>50</v>
      </c>
      <c r="C30" s="1"/>
      <c r="D30" s="1"/>
      <c r="E30" s="1"/>
      <c r="F30" s="1"/>
      <c r="G30" s="1"/>
      <c r="H30" s="1"/>
      <c r="I30" s="1">
        <v>36</v>
      </c>
      <c r="J30" s="1"/>
      <c r="K30" s="1"/>
      <c r="L30" t="s">
        <v>55</v>
      </c>
      <c r="N30">
        <v>600</v>
      </c>
      <c r="O30">
        <f>N30*I30</f>
        <v>21600</v>
      </c>
      <c r="P30">
        <v>350</v>
      </c>
      <c r="Q30">
        <f>P30*I30</f>
        <v>12600</v>
      </c>
      <c r="R30">
        <f>I30*280</f>
        <v>10080</v>
      </c>
      <c r="S30">
        <f>I30*350</f>
        <v>12600</v>
      </c>
      <c r="T30" s="5">
        <f>S30+R30+Q30+O30</f>
        <v>56880</v>
      </c>
    </row>
    <row r="31" spans="1:11" ht="12.75">
      <c r="A31" s="1"/>
      <c r="B31" s="1" t="s">
        <v>51</v>
      </c>
      <c r="C31" s="1"/>
      <c r="D31" s="1"/>
      <c r="E31" s="1"/>
      <c r="F31" s="1"/>
      <c r="G31" s="1"/>
      <c r="H31" s="1"/>
      <c r="I31" s="1">
        <v>38</v>
      </c>
      <c r="J31" s="1"/>
      <c r="K31" s="1"/>
    </row>
    <row r="32" spans="1:11" ht="12.75">
      <c r="A32" s="1"/>
      <c r="B32" s="1" t="s">
        <v>52</v>
      </c>
      <c r="C32" s="1"/>
      <c r="D32" s="1"/>
      <c r="E32" s="1"/>
      <c r="F32" s="1"/>
      <c r="G32" s="1"/>
      <c r="H32" s="1"/>
      <c r="I32" s="1">
        <v>34</v>
      </c>
      <c r="J32" s="1"/>
      <c r="K32" s="1"/>
    </row>
  </sheetData>
  <sheetProtection/>
  <mergeCells count="6">
    <mergeCell ref="A2:J2"/>
    <mergeCell ref="N29:O29"/>
    <mergeCell ref="P29:Q29"/>
    <mergeCell ref="R29:S29"/>
    <mergeCell ref="N20:O20"/>
    <mergeCell ref="P20:Q2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6" customWidth="1"/>
    <col min="2" max="2" width="4.875" style="6" customWidth="1"/>
    <col min="3" max="3" width="62.875" style="6" customWidth="1"/>
    <col min="4" max="4" width="9.00390625" style="6" customWidth="1"/>
    <col min="5" max="5" width="12.125" style="6" customWidth="1"/>
    <col min="6" max="16384" width="9.125" style="6" customWidth="1"/>
  </cols>
  <sheetData>
    <row r="1" spans="2:9" ht="32.25" customHeight="1">
      <c r="B1" s="13" t="s">
        <v>91</v>
      </c>
      <c r="C1" s="13"/>
      <c r="D1" s="13"/>
      <c r="E1" s="13"/>
      <c r="F1" s="9"/>
      <c r="G1" s="9"/>
      <c r="H1" s="9"/>
      <c r="I1" s="9"/>
    </row>
    <row r="3" spans="2:5" ht="15.75">
      <c r="B3" s="10" t="s">
        <v>62</v>
      </c>
      <c r="C3" s="11" t="s">
        <v>61</v>
      </c>
      <c r="D3" s="10" t="s">
        <v>76</v>
      </c>
      <c r="E3" s="10" t="s">
        <v>77</v>
      </c>
    </row>
    <row r="4" spans="2:5" ht="31.5">
      <c r="B4" s="7">
        <v>1</v>
      </c>
      <c r="C4" s="8" t="s">
        <v>63</v>
      </c>
      <c r="D4" s="7" t="s">
        <v>3</v>
      </c>
      <c r="E4" s="7">
        <v>14.4</v>
      </c>
    </row>
    <row r="5" spans="2:5" ht="47.25">
      <c r="B5" s="7">
        <v>2</v>
      </c>
      <c r="C5" s="8" t="s">
        <v>79</v>
      </c>
      <c r="D5" s="7" t="s">
        <v>3</v>
      </c>
      <c r="E5" s="7">
        <v>43.44</v>
      </c>
    </row>
    <row r="6" spans="2:5" ht="15.75">
      <c r="B6" s="7">
        <v>3</v>
      </c>
      <c r="C6" s="8" t="s">
        <v>64</v>
      </c>
      <c r="D6" s="7" t="s">
        <v>3</v>
      </c>
      <c r="E6" s="7">
        <v>2.5</v>
      </c>
    </row>
    <row r="7" spans="2:5" ht="31.5">
      <c r="B7" s="7">
        <v>4</v>
      </c>
      <c r="C7" s="8" t="s">
        <v>92</v>
      </c>
      <c r="D7" s="7" t="s">
        <v>75</v>
      </c>
      <c r="E7" s="7">
        <v>84</v>
      </c>
    </row>
    <row r="8" spans="2:5" ht="15.75">
      <c r="B8" s="7">
        <v>5</v>
      </c>
      <c r="C8" s="8" t="s">
        <v>65</v>
      </c>
      <c r="D8" s="7" t="s">
        <v>3</v>
      </c>
      <c r="E8" s="7">
        <v>0.7</v>
      </c>
    </row>
    <row r="9" spans="2:5" ht="31.5">
      <c r="B9" s="7">
        <v>6</v>
      </c>
      <c r="C9" s="8" t="s">
        <v>78</v>
      </c>
      <c r="D9" s="7" t="s">
        <v>75</v>
      </c>
      <c r="E9" s="7">
        <v>40</v>
      </c>
    </row>
    <row r="10" spans="2:5" ht="31.5">
      <c r="B10" s="7">
        <v>7</v>
      </c>
      <c r="C10" s="8" t="s">
        <v>93</v>
      </c>
      <c r="D10" s="7" t="s">
        <v>3</v>
      </c>
      <c r="E10" s="7">
        <v>1.5</v>
      </c>
    </row>
    <row r="11" spans="2:5" ht="31.5">
      <c r="B11" s="7">
        <v>8</v>
      </c>
      <c r="C11" s="8" t="s">
        <v>80</v>
      </c>
      <c r="D11" s="7" t="s">
        <v>3</v>
      </c>
      <c r="E11" s="7">
        <v>3.6</v>
      </c>
    </row>
    <row r="12" spans="2:5" ht="15.75">
      <c r="B12" s="7">
        <v>9</v>
      </c>
      <c r="C12" s="8" t="s">
        <v>94</v>
      </c>
      <c r="D12" s="7" t="s">
        <v>3</v>
      </c>
      <c r="E12" s="7">
        <v>7.2</v>
      </c>
    </row>
    <row r="13" spans="2:5" ht="15.75">
      <c r="B13" s="7">
        <v>10</v>
      </c>
      <c r="C13" s="8" t="s">
        <v>95</v>
      </c>
      <c r="D13" s="7" t="s">
        <v>75</v>
      </c>
      <c r="E13" s="7">
        <v>9</v>
      </c>
    </row>
    <row r="14" spans="2:5" ht="15.75">
      <c r="B14" s="7">
        <v>11</v>
      </c>
      <c r="C14" s="8" t="s">
        <v>66</v>
      </c>
      <c r="D14" s="7" t="s">
        <v>3</v>
      </c>
      <c r="E14" s="7">
        <v>6.5</v>
      </c>
    </row>
    <row r="15" spans="2:5" ht="15.75">
      <c r="B15" s="7">
        <v>12</v>
      </c>
      <c r="C15" s="8" t="s">
        <v>67</v>
      </c>
      <c r="D15" s="7" t="s">
        <v>3</v>
      </c>
      <c r="E15" s="7">
        <f>E12+E11+E10+E14</f>
        <v>18.8</v>
      </c>
    </row>
    <row r="16" spans="2:5" ht="31.5">
      <c r="B16" s="7">
        <v>13</v>
      </c>
      <c r="C16" s="8" t="s">
        <v>81</v>
      </c>
      <c r="D16" s="7" t="s">
        <v>75</v>
      </c>
      <c r="E16" s="7">
        <v>22.5</v>
      </c>
    </row>
    <row r="17" spans="2:5" ht="31.5">
      <c r="B17" s="7">
        <v>14</v>
      </c>
      <c r="C17" s="8" t="s">
        <v>96</v>
      </c>
      <c r="D17" s="7" t="s">
        <v>3</v>
      </c>
      <c r="E17" s="7">
        <v>7</v>
      </c>
    </row>
    <row r="18" spans="2:5" ht="47.25">
      <c r="B18" s="7">
        <v>15</v>
      </c>
      <c r="C18" s="8" t="s">
        <v>83</v>
      </c>
      <c r="D18" s="7" t="s">
        <v>3</v>
      </c>
      <c r="E18" s="7">
        <v>264</v>
      </c>
    </row>
    <row r="19" spans="2:5" ht="47.25">
      <c r="B19" s="7">
        <v>16</v>
      </c>
      <c r="C19" s="8" t="s">
        <v>97</v>
      </c>
      <c r="D19" s="7" t="s">
        <v>3</v>
      </c>
      <c r="E19" s="7" t="s">
        <v>102</v>
      </c>
    </row>
    <row r="20" spans="2:5" ht="47.25">
      <c r="B20" s="7">
        <v>17</v>
      </c>
      <c r="C20" s="8" t="s">
        <v>82</v>
      </c>
      <c r="D20" s="7" t="s">
        <v>3</v>
      </c>
      <c r="E20" s="7">
        <v>37</v>
      </c>
    </row>
    <row r="21" spans="2:5" ht="15.75">
      <c r="B21" s="7">
        <v>18</v>
      </c>
      <c r="C21" s="8" t="s">
        <v>72</v>
      </c>
      <c r="D21" s="7" t="s">
        <v>3</v>
      </c>
      <c r="E21" s="7">
        <v>39</v>
      </c>
    </row>
    <row r="22" spans="2:5" ht="31.5">
      <c r="B22" s="7">
        <v>19</v>
      </c>
      <c r="C22" s="8" t="s">
        <v>98</v>
      </c>
      <c r="D22" s="7" t="s">
        <v>3</v>
      </c>
      <c r="E22" s="7">
        <v>13.06</v>
      </c>
    </row>
    <row r="23" spans="2:5" ht="31.5">
      <c r="B23" s="7">
        <v>20</v>
      </c>
      <c r="C23" s="8" t="s">
        <v>84</v>
      </c>
      <c r="D23" s="7" t="s">
        <v>3</v>
      </c>
      <c r="E23" s="7">
        <v>1.1</v>
      </c>
    </row>
    <row r="24" spans="2:5" ht="31.5">
      <c r="B24" s="7">
        <v>21</v>
      </c>
      <c r="C24" s="8" t="s">
        <v>85</v>
      </c>
      <c r="D24" s="7" t="s">
        <v>3</v>
      </c>
      <c r="E24" s="7">
        <v>45.7</v>
      </c>
    </row>
    <row r="25" spans="2:5" ht="31.5">
      <c r="B25" s="7">
        <v>22</v>
      </c>
      <c r="C25" s="8" t="s">
        <v>99</v>
      </c>
      <c r="D25" s="7" t="s">
        <v>3</v>
      </c>
      <c r="E25" s="7">
        <v>6.7</v>
      </c>
    </row>
    <row r="26" spans="2:5" ht="15.75">
      <c r="B26" s="7">
        <v>23</v>
      </c>
      <c r="C26" s="8" t="s">
        <v>86</v>
      </c>
      <c r="D26" s="7" t="s">
        <v>18</v>
      </c>
      <c r="E26" s="7">
        <v>1</v>
      </c>
    </row>
    <row r="27" spans="2:5" ht="31.5">
      <c r="B27" s="7">
        <v>24</v>
      </c>
      <c r="C27" s="8" t="s">
        <v>87</v>
      </c>
      <c r="D27" s="7" t="s">
        <v>3</v>
      </c>
      <c r="E27" s="7">
        <v>34</v>
      </c>
    </row>
    <row r="28" spans="2:5" ht="15.75">
      <c r="B28" s="7">
        <v>25</v>
      </c>
      <c r="C28" s="8" t="s">
        <v>68</v>
      </c>
      <c r="D28" s="7" t="s">
        <v>3</v>
      </c>
      <c r="E28" s="7">
        <v>30</v>
      </c>
    </row>
    <row r="29" spans="2:5" ht="15.75">
      <c r="B29" s="7">
        <v>26</v>
      </c>
      <c r="C29" s="8" t="s">
        <v>69</v>
      </c>
      <c r="D29" s="7" t="s">
        <v>3</v>
      </c>
      <c r="E29" s="7">
        <v>30</v>
      </c>
    </row>
    <row r="30" spans="2:5" ht="15.75">
      <c r="B30" s="7">
        <v>27</v>
      </c>
      <c r="C30" s="8" t="s">
        <v>71</v>
      </c>
      <c r="D30" s="7" t="s">
        <v>3</v>
      </c>
      <c r="E30" s="7">
        <v>34</v>
      </c>
    </row>
    <row r="31" spans="2:5" ht="31.5">
      <c r="B31" s="7">
        <v>28</v>
      </c>
      <c r="C31" s="8" t="s">
        <v>88</v>
      </c>
      <c r="D31" s="7" t="s">
        <v>3</v>
      </c>
      <c r="E31" s="7">
        <v>30</v>
      </c>
    </row>
    <row r="32" spans="2:5" ht="31.5">
      <c r="B32" s="7">
        <v>29</v>
      </c>
      <c r="C32" s="8" t="s">
        <v>89</v>
      </c>
      <c r="D32" s="7" t="s">
        <v>3</v>
      </c>
      <c r="E32" s="7">
        <v>4</v>
      </c>
    </row>
    <row r="33" spans="2:5" ht="31.5">
      <c r="B33" s="7">
        <v>30</v>
      </c>
      <c r="C33" s="8" t="s">
        <v>70</v>
      </c>
      <c r="D33" s="7" t="s">
        <v>3</v>
      </c>
      <c r="E33" s="7">
        <v>5</v>
      </c>
    </row>
    <row r="34" spans="2:5" ht="15.75">
      <c r="B34" s="7">
        <v>31</v>
      </c>
      <c r="C34" s="8" t="s">
        <v>100</v>
      </c>
      <c r="D34" s="7" t="s">
        <v>75</v>
      </c>
      <c r="E34" s="7">
        <v>18</v>
      </c>
    </row>
    <row r="35" spans="2:5" ht="15.75">
      <c r="B35" s="7">
        <v>32</v>
      </c>
      <c r="C35" s="8" t="s">
        <v>90</v>
      </c>
      <c r="D35" s="7" t="s">
        <v>3</v>
      </c>
      <c r="E35" s="7">
        <v>10.8</v>
      </c>
    </row>
    <row r="36" spans="2:5" ht="31.5">
      <c r="B36" s="7">
        <v>33</v>
      </c>
      <c r="C36" s="8" t="s">
        <v>101</v>
      </c>
      <c r="D36" s="7" t="s">
        <v>3</v>
      </c>
      <c r="E36" s="7">
        <v>61.2</v>
      </c>
    </row>
    <row r="37" spans="2:5" ht="15.75">
      <c r="B37" s="7">
        <v>34</v>
      </c>
      <c r="C37" s="8" t="s">
        <v>73</v>
      </c>
      <c r="D37" s="7" t="s">
        <v>3</v>
      </c>
      <c r="E37" s="7">
        <v>12</v>
      </c>
    </row>
    <row r="38" spans="2:5" ht="15.75">
      <c r="B38" s="7">
        <v>35</v>
      </c>
      <c r="C38" s="8" t="s">
        <v>74</v>
      </c>
      <c r="D38" s="7" t="s">
        <v>3</v>
      </c>
      <c r="E38" s="7">
        <v>26</v>
      </c>
    </row>
  </sheetData>
  <sheetProtection/>
  <mergeCells count="1">
    <mergeCell ref="B1:E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TSJYut-PK1</cp:lastModifiedBy>
  <cp:lastPrinted>2016-03-15T06:17:11Z</cp:lastPrinted>
  <dcterms:created xsi:type="dcterms:W3CDTF">2013-12-08T12:54:02Z</dcterms:created>
  <dcterms:modified xsi:type="dcterms:W3CDTF">2016-03-21T04:56:17Z</dcterms:modified>
  <cp:category/>
  <cp:version/>
  <cp:contentType/>
  <cp:contentStatus/>
</cp:coreProperties>
</file>