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1"/>
  </bookViews>
  <sheets>
    <sheet name="Основная" sheetId="1" r:id="rId1"/>
    <sheet name="НГ" sheetId="2" r:id="rId2"/>
    <sheet name="Лист2" sheetId="3" r:id="rId3"/>
  </sheets>
  <definedNames>
    <definedName name="YANDEX_1" localSheetId="2">'Лист2'!#REF!</definedName>
    <definedName name="YANDEX_1" localSheetId="1">'НГ'!#REF!</definedName>
    <definedName name="YANDEX_1" localSheetId="0">'Основная'!#REF!</definedName>
  </definedNames>
  <calcPr fullCalcOnLoad="1"/>
</workbook>
</file>

<file path=xl/sharedStrings.xml><?xml version="1.0" encoding="utf-8"?>
<sst xmlns="http://schemas.openxmlformats.org/spreadsheetml/2006/main" count="791" uniqueCount="424">
  <si>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</si>
  <si>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</si>
  <si>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</si>
  <si>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</si>
  <si>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</si>
  <si>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</si>
  <si>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</si>
  <si>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</si>
  <si>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</si>
  <si>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</si>
  <si>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</si>
  <si>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</si>
  <si>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</si>
  <si>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</si>
  <si>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</si>
  <si>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</si>
  <si>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</si>
  <si>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</si>
  <si>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</si>
  <si>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</si>
  <si>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</si>
  <si>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</si>
  <si>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</si>
  <si>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</si>
  <si>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</si>
  <si>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</si>
  <si>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</si>
  <si>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</si>
  <si>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</si>
  <si>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</si>
  <si>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</si>
  <si>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</si>
  <si>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</si>
  <si>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</si>
  <si>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</si>
  <si>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</si>
  <si>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</si>
  <si>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</si>
  <si>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</si>
  <si>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</si>
  <si>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</si>
  <si>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</si>
  <si>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</si>
  <si>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</si>
  <si>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</si>
  <si>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</si>
  <si>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</si>
  <si>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</si>
  <si>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</si>
  <si>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</si>
  <si>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</si>
  <si>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</si>
  <si>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</si>
  <si>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</si>
  <si>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</si>
  <si>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</si>
  <si>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</si>
  <si>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</si>
  <si>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</si>
  <si>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</si>
  <si>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</si>
  <si>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</si>
  <si>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</si>
  <si>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</si>
  <si>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</si>
  <si>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</si>
  <si>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</si>
  <si>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</si>
  <si>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</si>
  <si>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</si>
  <si>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</si>
  <si>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</si>
  <si>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</si>
  <si>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</si>
  <si>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</si>
  <si>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</si>
  <si>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</si>
  <si>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</si>
  <si>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</si>
  <si>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</si>
  <si>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</si>
  <si>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</si>
  <si>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</si>
  <si>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</si>
  <si>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</si>
  <si>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</si>
  <si>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</si>
  <si>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</si>
  <si>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</si>
  <si>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</si>
  <si>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</si>
  <si>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</si>
  <si>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</si>
  <si>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</si>
  <si>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</si>
  <si>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</si>
  <si>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</si>
  <si>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</si>
  <si>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</si>
  <si>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</si>
  <si>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</si>
  <si>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</si>
  <si>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</si>
  <si>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</si>
  <si>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</si>
  <si>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</si>
  <si>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</si>
  <si>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</si>
  <si>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</si>
  <si>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</si>
  <si>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</si>
  <si>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</si>
  <si>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</si>
  <si>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</si>
  <si>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</si>
  <si>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</si>
  <si>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</si>
  <si>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</si>
  <si>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</si>
  <si>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</si>
  <si>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</si>
  <si>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</si>
  <si>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</si>
  <si>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</si>
  <si>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</si>
  <si>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</si>
  <si>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</si>
  <si>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</si>
  <si>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</si>
  <si>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</si>
  <si>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</si>
  <si>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</si>
  <si>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</si>
  <si>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</si>
  <si>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</si>
  <si>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</si>
  <si>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</si>
  <si>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</si>
  <si>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</si>
  <si>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</si>
  <si>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</si>
  <si>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</si>
  <si>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</si>
  <si>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</si>
  <si>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</si>
  <si>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</si>
  <si>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</si>
  <si>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</si>
  <si>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</si>
  <si>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</si>
  <si>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</si>
  <si>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</si>
  <si>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</si>
  <si>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</si>
  <si>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</si>
  <si>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</si>
  <si>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</si>
  <si>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</si>
  <si>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</si>
  <si>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</si>
  <si>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</si>
  <si>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</si>
  <si>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</si>
  <si>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</si>
  <si>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</si>
  <si>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</si>
  <si>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</si>
  <si>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</si>
  <si>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</si>
  <si>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</si>
  <si>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</si>
  <si>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</si>
  <si>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</si>
  <si>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</si>
  <si>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</si>
  <si>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</si>
  <si>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</si>
  <si>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</si>
  <si>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</si>
  <si>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</si>
  <si>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</si>
  <si>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</si>
  <si>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</si>
  <si>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</si>
  <si>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</si>
  <si>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</si>
  <si>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</si>
  <si>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</si>
  <si>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</si>
  <si>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</si>
  <si>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</si>
  <si>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</si>
  <si>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</si>
  <si>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</si>
  <si>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</si>
  <si>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</si>
  <si>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</si>
  <si>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</si>
  <si>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</si>
  <si>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</si>
  <si>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</si>
  <si>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</si>
  <si>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</si>
  <si>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</si>
  <si>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</si>
  <si>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</si>
  <si>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</si>
  <si>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</si>
  <si>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</si>
  <si>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</si>
  <si>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</si>
  <si>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</si>
  <si>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</si>
  <si>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</si>
  <si>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</si>
  <si>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</si>
  <si>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</si>
  <si>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</si>
  <si>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</si>
  <si>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</si>
  <si>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</si>
  <si>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</si>
  <si>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</si>
  <si>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</si>
  <si>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</si>
  <si>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</si>
  <si>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</si>
  <si>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</si>
  <si>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</si>
  <si>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</si>
  <si>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</si>
  <si>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</si>
  <si>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</si>
  <si>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</si>
  <si>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</si>
  <si>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</si>
  <si>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</si>
  <si>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</si>
  <si>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</si>
  <si>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</si>
  <si>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</si>
  <si>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</si>
  <si>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</si>
  <si>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</si>
  <si>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</si>
  <si>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</si>
  <si>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</si>
  <si>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</si>
  <si>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</si>
  <si>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</si>
  <si>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</si>
  <si>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</si>
  <si>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</si>
  <si>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</si>
  <si>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</si>
  <si>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</si>
  <si>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</si>
  <si>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</si>
  <si>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</si>
  <si>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</si>
  <si>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</si>
  <si>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</si>
  <si>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</si>
  <si>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</si>
  <si>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</si>
  <si>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</si>
  <si>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</si>
  <si>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</si>
  <si>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</si>
  <si>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</si>
  <si>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</si>
  <si>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</si>
  <si>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</si>
  <si>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</si>
  <si>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</si>
  <si>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</si>
  <si>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</si>
  <si>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</si>
  <si>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</si>
  <si>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</si>
  <si>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</si>
  <si>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</si>
  <si>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</si>
  <si>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</si>
  <si>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</si>
  <si>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</si>
  <si>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</si>
  <si>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</si>
  <si>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</si>
  <si>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</si>
  <si>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</si>
  <si>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</si>
  <si>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</si>
  <si>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</si>
  <si>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</si>
  <si>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</si>
  <si>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</si>
  <si>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</si>
  <si>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</si>
  <si>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</si>
  <si>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</si>
  <si>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</si>
  <si>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</si>
  <si>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</si>
  <si>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</si>
  <si>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</si>
  <si>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</si>
  <si>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</si>
  <si>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</si>
  <si>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</si>
  <si>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</si>
  <si>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</si>
  <si>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</si>
  <si>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</si>
  <si>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</si>
  <si>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</si>
  <si>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</si>
  <si>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</si>
  <si>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</si>
  <si>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</si>
  <si>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</si>
  <si>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</si>
  <si>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</si>
  <si>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</si>
  <si>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</si>
  <si>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</si>
  <si>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</si>
  <si>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</si>
  <si>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</si>
  <si>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</si>
  <si>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</si>
  <si>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</si>
  <si>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</si>
  <si>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</si>
  <si>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</si>
  <si>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</si>
  <si>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</si>
  <si>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</si>
  <si>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</si>
  <si>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</si>
  <si>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</si>
  <si>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</si>
  <si>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</si>
  <si>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</si>
  <si>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</si>
  <si>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</si>
  <si>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</si>
  <si>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</si>
  <si>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</si>
  <si>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</si>
  <si>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</si>
  <si>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</si>
  <si>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</si>
  <si>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</si>
  <si>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</si>
  <si>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</si>
  <si>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</si>
  <si>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</si>
  <si>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</si>
  <si>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</si>
  <si>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</si>
  <si>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</si>
  <si>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</si>
  <si>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</si>
  <si>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</si>
  <si>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</si>
  <si>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</si>
  <si>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</si>
  <si>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</si>
  <si>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</si>
  <si>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</si>
  <si>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</si>
  <si>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</si>
  <si>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</si>
  <si>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</si>
  <si>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</si>
  <si>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</si>
  <si>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</si>
  <si>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</si>
  <si>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</si>
  <si>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</si>
  <si>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</si>
  <si>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</si>
  <si>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</si>
  <si>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</si>
  <si>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</si>
  <si>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</si>
  <si>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</si>
  <si>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</si>
  <si>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</si>
  <si>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</si>
  <si>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</si>
  <si>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</si>
  <si>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</si>
  <si>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99-76-97</t>
  </si>
  <si>
    <t>05.09.2011г</t>
  </si>
  <si>
    <t>19.09.2011г</t>
  </si>
  <si>
    <t>91х67х98</t>
  </si>
  <si>
    <t>104-83-103</t>
  </si>
  <si>
    <t>26.09.2011г</t>
  </si>
  <si>
    <t>03.10.2011г</t>
  </si>
  <si>
    <t>10.10.2011г</t>
  </si>
  <si>
    <t>17.10.2011г</t>
  </si>
  <si>
    <t>24.10.2011г</t>
  </si>
  <si>
    <t>31.10.2011г</t>
  </si>
  <si>
    <t>07.11.2011г</t>
  </si>
  <si>
    <t>14.11.2011г</t>
  </si>
  <si>
    <t>Необходимо скинуть  5 - 7 кг</t>
  </si>
  <si>
    <t>119 - 87 - 102</t>
  </si>
  <si>
    <t>21.11.2011г</t>
  </si>
  <si>
    <t>99-76-95</t>
  </si>
  <si>
    <t>Ограничиваю себя с сладком, мучном, после 18 не ем, подключаю, банки, физнагрузки и тыды, ну и м.б. опять на диету сяду, мне на ней так легко</t>
  </si>
  <si>
    <t>1-е, диета... 2-е, спорт, 3-е, медовый антицеллюлитный массаж, 4-е, баночки!</t>
  </si>
  <si>
    <t>на японке посижу - как раз месяц</t>
  </si>
  <si>
    <t>Solnufko (Анна)</t>
  </si>
  <si>
    <t>115-100-120</t>
  </si>
  <si>
    <t>худеем с психотерапевтом</t>
  </si>
  <si>
    <t>Придерживаюсь "правильного" питания</t>
  </si>
  <si>
    <t>спорт=спорт…</t>
  </si>
  <si>
    <t>90-69-100</t>
  </si>
  <si>
    <t>увеличение тренировок- мин 4 раза в неделю</t>
  </si>
  <si>
    <t>28.11.2011г</t>
  </si>
  <si>
    <t>97-76-96</t>
  </si>
  <si>
    <t>90-66-98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</si>
</sst>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mmm/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left"/>
    </xf>
    <xf numFmtId="169" fontId="8" fillId="39" borderId="10" xfId="0" applyNumberFormat="1" applyFont="1" applyFill="1" applyBorder="1" applyAlignment="1">
      <alignment horizontal="center"/>
    </xf>
    <xf numFmtId="14" fontId="0" fillId="39" borderId="10" xfId="0" applyNumberFormat="1" applyFill="1" applyBorder="1" applyAlignment="1">
      <alignment/>
    </xf>
    <xf numFmtId="16" fontId="0" fillId="0" borderId="16" xfId="0" applyNumberFormat="1" applyFill="1" applyBorder="1" applyAlignment="1">
      <alignment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7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  <xf numFmtId="0" fontId="59" fillId="37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114300</xdr:rowOff>
    </xdr:from>
    <xdr:to>
      <xdr:col>1</xdr:col>
      <xdr:colOff>180975</xdr:colOff>
      <xdr:row>45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7058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390525</xdr:colOff>
      <xdr:row>45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7534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28</xdr:row>
      <xdr:rowOff>9525</xdr:rowOff>
    </xdr:from>
    <xdr:to>
      <xdr:col>2</xdr:col>
      <xdr:colOff>876300</xdr:colOff>
      <xdr:row>35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9721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114300</xdr:rowOff>
    </xdr:from>
    <xdr:to>
      <xdr:col>1</xdr:col>
      <xdr:colOff>180975</xdr:colOff>
      <xdr:row>19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1433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390525</xdr:colOff>
      <xdr:row>19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1910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104775</xdr:rowOff>
    </xdr:from>
    <xdr:to>
      <xdr:col>3</xdr:col>
      <xdr:colOff>209550</xdr:colOff>
      <xdr:row>38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638550"/>
          <a:ext cx="3333750" cy="3752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571500</xdr:colOff>
      <xdr:row>17</xdr:row>
      <xdr:rowOff>0</xdr:rowOff>
    </xdr:from>
    <xdr:to>
      <xdr:col>34</xdr:col>
      <xdr:colOff>9525</xdr:colOff>
      <xdr:row>37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3867150"/>
          <a:ext cx="378142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1104900</xdr:colOff>
      <xdr:row>15</xdr:row>
      <xdr:rowOff>104775</xdr:rowOff>
    </xdr:from>
    <xdr:to>
      <xdr:col>48</xdr:col>
      <xdr:colOff>2257425</xdr:colOff>
      <xdr:row>35</xdr:row>
      <xdr:rowOff>104775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3638550"/>
          <a:ext cx="4657725" cy="3248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124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124</xdr:col>
      <xdr:colOff>200025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125</xdr:col>
      <xdr:colOff>457200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DL15" sqref="DL15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85" width="7.75390625" style="2" hidden="1" customWidth="1"/>
    <col min="86" max="87" width="8.375" style="2" customWidth="1"/>
    <col min="88" max="88" width="6.375" style="2" customWidth="1"/>
    <col min="89" max="89" width="11.125" style="13" customWidth="1"/>
    <col min="90" max="90" width="10.875" style="13" customWidth="1"/>
    <col min="91" max="91" width="10.75390625" style="13" customWidth="1"/>
    <col min="92" max="92" width="8.25390625" style="2" hidden="1" customWidth="1"/>
    <col min="93" max="101" width="8.625" style="2" hidden="1" customWidth="1"/>
    <col min="102" max="102" width="8.00390625" style="2" hidden="1" customWidth="1"/>
    <col min="103" max="111" width="8.375" style="2" hidden="1" customWidth="1"/>
    <col min="112" max="112" width="9.375" style="2" customWidth="1"/>
    <col min="113" max="113" width="1.37890625" style="2" hidden="1" customWidth="1"/>
    <col min="114" max="114" width="0.12890625" style="2" customWidth="1"/>
    <col min="115" max="115" width="18.75390625" style="2" customWidth="1"/>
    <col min="116" max="116" width="16.00390625" style="2" customWidth="1"/>
    <col min="117" max="127" width="13.75390625" style="2" hidden="1" customWidth="1"/>
    <col min="128" max="128" width="11.25390625" style="2" customWidth="1"/>
    <col min="129" max="129" width="12.375" style="2" customWidth="1"/>
    <col min="130" max="130" width="23.125" style="2" customWidth="1"/>
    <col min="131" max="16384" width="9.125" style="2" customWidth="1"/>
  </cols>
  <sheetData>
    <row r="1" spans="5:127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5" t="s">
        <v>285</v>
      </c>
      <c r="CK1" s="11"/>
      <c r="CL1" s="11"/>
      <c r="CM1" s="11"/>
      <c r="DK1" s="6"/>
      <c r="DL1" s="7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</row>
    <row r="2" spans="1:130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7" t="s">
        <v>401</v>
      </c>
      <c r="CC2" s="37" t="s">
        <v>402</v>
      </c>
      <c r="CD2" s="37" t="s">
        <v>403</v>
      </c>
      <c r="CE2" s="37" t="s">
        <v>404</v>
      </c>
      <c r="CF2" s="37" t="s">
        <v>405</v>
      </c>
      <c r="CG2" s="37" t="s">
        <v>406</v>
      </c>
      <c r="CH2" s="37" t="s">
        <v>409</v>
      </c>
      <c r="CI2" s="37" t="s">
        <v>421</v>
      </c>
      <c r="CJ2" s="36" t="s">
        <v>16</v>
      </c>
      <c r="CK2" s="38" t="s">
        <v>17</v>
      </c>
      <c r="CL2" s="38" t="s">
        <v>18</v>
      </c>
      <c r="CM2" s="38" t="s">
        <v>19</v>
      </c>
      <c r="CN2" s="36" t="s">
        <v>20</v>
      </c>
      <c r="CO2" s="36"/>
      <c r="CP2" s="36"/>
      <c r="CQ2" s="36"/>
      <c r="CR2" s="36"/>
      <c r="CS2" s="36"/>
      <c r="CT2" s="36"/>
      <c r="CU2" s="36"/>
      <c r="CV2" s="36"/>
      <c r="CW2" s="36"/>
      <c r="CX2" s="36" t="s">
        <v>21</v>
      </c>
      <c r="CY2" s="36" t="s">
        <v>22</v>
      </c>
      <c r="CZ2" s="36" t="s">
        <v>23</v>
      </c>
      <c r="DA2" s="36" t="s">
        <v>24</v>
      </c>
      <c r="DB2" s="36" t="s">
        <v>25</v>
      </c>
      <c r="DC2" s="36" t="s">
        <v>26</v>
      </c>
      <c r="DD2" s="36" t="s">
        <v>27</v>
      </c>
      <c r="DE2" s="36" t="s">
        <v>28</v>
      </c>
      <c r="DF2" s="36" t="s">
        <v>29</v>
      </c>
      <c r="DG2" s="36" t="s">
        <v>30</v>
      </c>
      <c r="DH2" s="36" t="s">
        <v>31</v>
      </c>
      <c r="DI2" s="36" t="s">
        <v>20</v>
      </c>
      <c r="DJ2" s="36" t="s">
        <v>32</v>
      </c>
      <c r="DK2" s="36" t="s">
        <v>33</v>
      </c>
      <c r="DL2" s="36" t="s">
        <v>34</v>
      </c>
      <c r="DM2" s="39" t="s">
        <v>35</v>
      </c>
      <c r="DN2" s="39" t="s">
        <v>36</v>
      </c>
      <c r="DO2" s="39" t="s">
        <v>37</v>
      </c>
      <c r="DP2" s="39" t="s">
        <v>38</v>
      </c>
      <c r="DQ2" s="39" t="s">
        <v>39</v>
      </c>
      <c r="DR2" s="39" t="s">
        <v>40</v>
      </c>
      <c r="DS2" s="39" t="s">
        <v>41</v>
      </c>
      <c r="DT2" s="39" t="s">
        <v>42</v>
      </c>
      <c r="DU2" s="39" t="s">
        <v>43</v>
      </c>
      <c r="DV2" s="39" t="s">
        <v>44</v>
      </c>
      <c r="DW2" s="39" t="s">
        <v>45</v>
      </c>
      <c r="DX2" s="39" t="s">
        <v>46</v>
      </c>
      <c r="DY2" s="39" t="s">
        <v>47</v>
      </c>
      <c r="DZ2" s="39" t="s">
        <v>48</v>
      </c>
    </row>
    <row r="3" spans="1:130" ht="18.75">
      <c r="A3" s="67" t="s">
        <v>252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9"/>
    </row>
    <row r="4" spans="1:130" ht="13.5" customHeight="1">
      <c r="A4" s="32">
        <v>1</v>
      </c>
      <c r="B4" s="31" t="s">
        <v>368</v>
      </c>
      <c r="C4" s="27">
        <v>27</v>
      </c>
      <c r="D4" s="27">
        <v>178</v>
      </c>
      <c r="E4" s="27">
        <v>117.7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7"/>
      <c r="AP4" s="27"/>
      <c r="AQ4" s="27"/>
      <c r="AR4" s="27"/>
      <c r="AS4" s="27"/>
      <c r="AT4" s="27"/>
      <c r="AU4" s="27"/>
      <c r="AV4" s="27"/>
      <c r="AW4" s="27"/>
      <c r="AX4" s="46"/>
      <c r="AY4" s="27">
        <v>117.7</v>
      </c>
      <c r="AZ4" s="46">
        <v>117.7</v>
      </c>
      <c r="BA4" s="46">
        <v>117.2</v>
      </c>
      <c r="BB4" s="46">
        <v>117</v>
      </c>
      <c r="BC4" s="46">
        <v>116.2</v>
      </c>
      <c r="BD4" s="46">
        <v>114.4</v>
      </c>
      <c r="BE4" s="49"/>
      <c r="BF4" s="46">
        <v>113.6</v>
      </c>
      <c r="BG4" s="49"/>
      <c r="BH4" s="46">
        <v>113.4</v>
      </c>
      <c r="BI4" s="49"/>
      <c r="BJ4" s="49">
        <v>112.8</v>
      </c>
      <c r="BK4" s="54">
        <v>114</v>
      </c>
      <c r="BL4" s="58">
        <v>114</v>
      </c>
      <c r="BM4" s="46">
        <v>113</v>
      </c>
      <c r="BN4" s="46">
        <v>112.5</v>
      </c>
      <c r="BO4" s="58">
        <v>112.5</v>
      </c>
      <c r="BP4" s="46">
        <v>111.2</v>
      </c>
      <c r="BQ4" s="58">
        <v>111.2</v>
      </c>
      <c r="BR4" s="54">
        <v>113.6</v>
      </c>
      <c r="BS4" s="58">
        <v>113.6</v>
      </c>
      <c r="BT4" s="46">
        <v>112.4</v>
      </c>
      <c r="BU4" s="46">
        <v>110.8</v>
      </c>
      <c r="BV4" s="54">
        <v>111.8</v>
      </c>
      <c r="BW4" s="46">
        <v>111.7</v>
      </c>
      <c r="BX4" s="58">
        <v>111.7</v>
      </c>
      <c r="BY4" s="54">
        <v>113.4</v>
      </c>
      <c r="BZ4" s="46">
        <v>112.4</v>
      </c>
      <c r="CA4" s="46">
        <v>111.9</v>
      </c>
      <c r="CB4" s="54">
        <v>112.4</v>
      </c>
      <c r="CC4" s="58">
        <v>112.4</v>
      </c>
      <c r="CD4" s="54">
        <v>112.8</v>
      </c>
      <c r="CE4" s="46">
        <v>111.5</v>
      </c>
      <c r="CF4" s="58">
        <v>111.5</v>
      </c>
      <c r="CG4" s="54">
        <v>112.7</v>
      </c>
      <c r="CH4" s="46">
        <v>112.4</v>
      </c>
      <c r="CI4" s="54">
        <v>112.6</v>
      </c>
      <c r="CJ4" s="27">
        <v>85</v>
      </c>
      <c r="CK4" s="41">
        <f aca="true" t="shared" si="0" ref="CK4:CK11">E4-CJ4</f>
        <v>32.7</v>
      </c>
      <c r="CL4" s="26">
        <f aca="true" t="shared" si="1" ref="CL4:CL11">E4-CI4</f>
        <v>5.1000000000000085</v>
      </c>
      <c r="CM4" s="41">
        <f aca="true" t="shared" si="2" ref="CM4:CM11">CI4-CJ4</f>
        <v>27.599999999999994</v>
      </c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3">
        <f aca="true" t="shared" si="3" ref="DH4:DH11">CL4/CK4</f>
        <v>0.15596330275229384</v>
      </c>
      <c r="DI4" s="29"/>
      <c r="DJ4" s="28"/>
      <c r="DK4" s="47" t="s">
        <v>290</v>
      </c>
      <c r="DL4" s="47" t="s">
        <v>385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30" t="s">
        <v>291</v>
      </c>
      <c r="DY4" s="30" t="s">
        <v>292</v>
      </c>
      <c r="DZ4" s="44"/>
    </row>
    <row r="5" spans="1:130" ht="12.75" customHeight="1">
      <c r="A5" s="32">
        <v>2</v>
      </c>
      <c r="B5" s="31" t="s">
        <v>308</v>
      </c>
      <c r="C5" s="27">
        <v>25</v>
      </c>
      <c r="D5" s="27">
        <v>172</v>
      </c>
      <c r="E5" s="27">
        <v>106.7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>
        <v>106.7</v>
      </c>
      <c r="BE5" s="27">
        <v>105</v>
      </c>
      <c r="BF5" s="46">
        <v>103.5</v>
      </c>
      <c r="BG5" s="49"/>
      <c r="BH5" s="46">
        <v>101.8</v>
      </c>
      <c r="BI5" s="46">
        <v>100.1</v>
      </c>
      <c r="BJ5" s="46">
        <v>99.7</v>
      </c>
      <c r="BK5" s="27">
        <v>99.7</v>
      </c>
      <c r="BL5" s="46">
        <v>99</v>
      </c>
      <c r="BM5" s="46">
        <v>97.5</v>
      </c>
      <c r="BN5" s="27">
        <v>97.5</v>
      </c>
      <c r="BO5" s="46">
        <v>97.2</v>
      </c>
      <c r="BP5" s="27">
        <v>97.2</v>
      </c>
      <c r="BQ5" s="27">
        <v>97.2</v>
      </c>
      <c r="BR5" s="27">
        <v>97.2</v>
      </c>
      <c r="BS5" s="27">
        <v>97.2</v>
      </c>
      <c r="BT5" s="27">
        <v>97.2</v>
      </c>
      <c r="BU5" s="27">
        <v>97.2</v>
      </c>
      <c r="BV5" s="27">
        <v>97.2</v>
      </c>
      <c r="BW5" s="27">
        <v>97.2</v>
      </c>
      <c r="BX5" s="27">
        <v>97.2</v>
      </c>
      <c r="BY5" s="27">
        <v>97.2</v>
      </c>
      <c r="BZ5" s="27">
        <v>97.2</v>
      </c>
      <c r="CA5" s="27">
        <v>97.2</v>
      </c>
      <c r="CB5" s="27">
        <v>97.2</v>
      </c>
      <c r="CC5" s="27">
        <v>97.2</v>
      </c>
      <c r="CD5" s="27">
        <v>97.2</v>
      </c>
      <c r="CE5" s="27">
        <v>97.2</v>
      </c>
      <c r="CF5" s="27">
        <v>97.2</v>
      </c>
      <c r="CG5" s="27">
        <v>97.2</v>
      </c>
      <c r="CH5" s="27">
        <v>97.2</v>
      </c>
      <c r="CI5" s="27">
        <v>97.2</v>
      </c>
      <c r="CJ5" s="27">
        <v>75</v>
      </c>
      <c r="CK5" s="41">
        <f t="shared" si="0"/>
        <v>31.700000000000003</v>
      </c>
      <c r="CL5" s="26">
        <f t="shared" si="1"/>
        <v>9.5</v>
      </c>
      <c r="CM5" s="41">
        <f t="shared" si="2"/>
        <v>22.200000000000003</v>
      </c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3">
        <f t="shared" si="3"/>
        <v>0.29968454258675076</v>
      </c>
      <c r="DI5" s="29"/>
      <c r="DJ5" s="28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30"/>
      <c r="DY5" s="30" t="s">
        <v>309</v>
      </c>
      <c r="DZ5" s="44">
        <v>40653</v>
      </c>
    </row>
    <row r="6" spans="1:130" ht="12.75" customHeight="1">
      <c r="A6" s="32">
        <v>3</v>
      </c>
      <c r="B6" s="31" t="s">
        <v>414</v>
      </c>
      <c r="C6" s="27">
        <v>25</v>
      </c>
      <c r="D6" s="27">
        <v>179</v>
      </c>
      <c r="E6" s="27">
        <v>105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46"/>
      <c r="BG6" s="49"/>
      <c r="BH6" s="46"/>
      <c r="BI6" s="46"/>
      <c r="BJ6" s="46"/>
      <c r="BK6" s="27"/>
      <c r="BL6" s="46"/>
      <c r="BM6" s="46"/>
      <c r="BN6" s="27"/>
      <c r="BO6" s="46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>
        <v>105</v>
      </c>
      <c r="CH6" s="27">
        <v>105</v>
      </c>
      <c r="CI6" s="27">
        <v>105</v>
      </c>
      <c r="CJ6" s="27">
        <v>75</v>
      </c>
      <c r="CK6" s="41">
        <f t="shared" si="0"/>
        <v>30</v>
      </c>
      <c r="CL6" s="26">
        <f t="shared" si="1"/>
        <v>0</v>
      </c>
      <c r="CM6" s="41">
        <f t="shared" si="2"/>
        <v>30</v>
      </c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3">
        <f t="shared" si="3"/>
        <v>0</v>
      </c>
      <c r="DI6" s="29"/>
      <c r="DJ6" s="28"/>
      <c r="DK6" s="29" t="s">
        <v>415</v>
      </c>
      <c r="DL6" s="29" t="s">
        <v>415</v>
      </c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30"/>
      <c r="DY6" s="30"/>
      <c r="DZ6" s="44" t="s">
        <v>416</v>
      </c>
    </row>
    <row r="7" spans="1:130" ht="12.75">
      <c r="A7" s="32">
        <v>4</v>
      </c>
      <c r="B7" s="31" t="s">
        <v>378</v>
      </c>
      <c r="C7" s="27">
        <v>26</v>
      </c>
      <c r="D7" s="27">
        <v>172</v>
      </c>
      <c r="E7" s="27">
        <v>79.1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58">
        <v>79.1</v>
      </c>
      <c r="BS7" s="46">
        <v>78.6</v>
      </c>
      <c r="BT7" s="46">
        <v>78.3</v>
      </c>
      <c r="BU7" s="27">
        <v>78.3</v>
      </c>
      <c r="BV7" s="46">
        <v>77.8</v>
      </c>
      <c r="BW7" s="46">
        <v>77.2</v>
      </c>
      <c r="BX7" s="27">
        <v>77.2</v>
      </c>
      <c r="BY7" s="27">
        <v>77.2</v>
      </c>
      <c r="BZ7" s="46">
        <v>77</v>
      </c>
      <c r="CA7" s="27">
        <v>77</v>
      </c>
      <c r="CB7" s="27">
        <v>77</v>
      </c>
      <c r="CC7" s="27">
        <v>77</v>
      </c>
      <c r="CD7" s="27">
        <v>77</v>
      </c>
      <c r="CE7" s="27">
        <v>77</v>
      </c>
      <c r="CF7" s="27">
        <v>77</v>
      </c>
      <c r="CG7" s="27">
        <v>77</v>
      </c>
      <c r="CH7" s="27">
        <v>77</v>
      </c>
      <c r="CI7" s="27">
        <v>77</v>
      </c>
      <c r="CJ7" s="27">
        <v>64</v>
      </c>
      <c r="CK7" s="41">
        <f t="shared" si="0"/>
        <v>15.099999999999994</v>
      </c>
      <c r="CL7" s="26">
        <f t="shared" si="1"/>
        <v>2.0999999999999943</v>
      </c>
      <c r="CM7" s="41">
        <f t="shared" si="2"/>
        <v>13</v>
      </c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3">
        <f t="shared" si="3"/>
        <v>0.1390728476821189</v>
      </c>
      <c r="DI7" s="29"/>
      <c r="DJ7" s="28"/>
      <c r="DK7" s="29" t="s">
        <v>380</v>
      </c>
      <c r="DL7" s="29" t="s">
        <v>398</v>
      </c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30" t="s">
        <v>381</v>
      </c>
      <c r="DY7" s="30" t="s">
        <v>382</v>
      </c>
      <c r="DZ7" s="44">
        <v>40749</v>
      </c>
    </row>
    <row r="8" spans="1:130" ht="12.75">
      <c r="A8" s="32">
        <v>5</v>
      </c>
      <c r="B8" s="31" t="s">
        <v>303</v>
      </c>
      <c r="C8" s="27">
        <v>30</v>
      </c>
      <c r="D8" s="27">
        <v>165</v>
      </c>
      <c r="E8" s="27">
        <v>73</v>
      </c>
      <c r="F8" s="18">
        <v>71</v>
      </c>
      <c r="G8" s="18">
        <v>70</v>
      </c>
      <c r="H8" s="18">
        <v>71</v>
      </c>
      <c r="I8" s="18">
        <v>70.5</v>
      </c>
      <c r="J8" s="18">
        <v>70.5</v>
      </c>
      <c r="K8" s="18">
        <v>70</v>
      </c>
      <c r="L8" s="18">
        <v>71</v>
      </c>
      <c r="M8" s="18">
        <v>71</v>
      </c>
      <c r="N8" s="18">
        <v>71</v>
      </c>
      <c r="O8" s="18">
        <v>72</v>
      </c>
      <c r="P8" s="18">
        <v>68.6</v>
      </c>
      <c r="Q8" s="18">
        <v>67.9</v>
      </c>
      <c r="R8" s="18">
        <v>66.4</v>
      </c>
      <c r="S8" s="18">
        <v>67</v>
      </c>
      <c r="T8" s="18">
        <v>65.1</v>
      </c>
      <c r="U8" s="18">
        <v>66.5</v>
      </c>
      <c r="V8" s="18">
        <v>67.8</v>
      </c>
      <c r="W8" s="18">
        <v>68</v>
      </c>
      <c r="X8" s="18">
        <v>68</v>
      </c>
      <c r="Y8" s="18">
        <v>67.5</v>
      </c>
      <c r="Z8" s="18">
        <v>68</v>
      </c>
      <c r="AA8" s="18">
        <v>68</v>
      </c>
      <c r="AB8" s="18">
        <v>67.7</v>
      </c>
      <c r="AC8" s="18">
        <v>67.7</v>
      </c>
      <c r="AD8" s="18">
        <v>66</v>
      </c>
      <c r="AE8" s="18">
        <v>63.7</v>
      </c>
      <c r="AF8" s="18">
        <v>64.7</v>
      </c>
      <c r="AG8" s="18">
        <v>63.2</v>
      </c>
      <c r="AH8" s="18">
        <v>62.1</v>
      </c>
      <c r="AI8" s="18">
        <v>62.6</v>
      </c>
      <c r="AJ8" s="18">
        <v>64</v>
      </c>
      <c r="AK8" s="18">
        <v>63.5</v>
      </c>
      <c r="AL8" s="18"/>
      <c r="AM8" s="18"/>
      <c r="AN8" s="18"/>
      <c r="AO8" s="27">
        <v>63.5</v>
      </c>
      <c r="AP8" s="27">
        <v>66.5</v>
      </c>
      <c r="AQ8" s="27">
        <v>68.5</v>
      </c>
      <c r="AR8" s="27">
        <v>68.5</v>
      </c>
      <c r="AS8" s="27">
        <v>68.5</v>
      </c>
      <c r="AT8" s="27">
        <v>68.5</v>
      </c>
      <c r="AU8" s="27">
        <v>68.5</v>
      </c>
      <c r="AV8" s="46">
        <v>67.7</v>
      </c>
      <c r="AW8" s="46">
        <v>65.8</v>
      </c>
      <c r="AX8" s="46">
        <v>67.7</v>
      </c>
      <c r="AY8" s="46">
        <v>68</v>
      </c>
      <c r="AZ8" s="46">
        <v>67.5</v>
      </c>
      <c r="BA8" s="46">
        <v>68</v>
      </c>
      <c r="BB8" s="46">
        <v>65.2</v>
      </c>
      <c r="BC8" s="46">
        <v>64.3</v>
      </c>
      <c r="BD8" s="49"/>
      <c r="BE8" s="49">
        <v>65</v>
      </c>
      <c r="BF8" s="49"/>
      <c r="BG8" s="49"/>
      <c r="BH8" s="49"/>
      <c r="BI8" s="49"/>
      <c r="BJ8" s="49"/>
      <c r="BK8" s="49">
        <v>64.3</v>
      </c>
      <c r="BL8" s="49">
        <v>64.3</v>
      </c>
      <c r="BM8" s="49">
        <v>64.3</v>
      </c>
      <c r="BN8" s="49">
        <v>64.3</v>
      </c>
      <c r="BO8" s="49">
        <v>64.3</v>
      </c>
      <c r="BP8" s="27">
        <v>64.3</v>
      </c>
      <c r="BQ8" s="27">
        <v>64.3</v>
      </c>
      <c r="BR8" s="27">
        <v>64.3</v>
      </c>
      <c r="BS8" s="27">
        <v>64.3</v>
      </c>
      <c r="BT8" s="27">
        <v>64.3</v>
      </c>
      <c r="BU8" s="27">
        <v>64.3</v>
      </c>
      <c r="BV8" s="27">
        <v>64.3</v>
      </c>
      <c r="BW8" s="27">
        <v>64.3</v>
      </c>
      <c r="BX8" s="27">
        <v>64.3</v>
      </c>
      <c r="BY8" s="27">
        <v>64.3</v>
      </c>
      <c r="BZ8" s="27">
        <v>64.3</v>
      </c>
      <c r="CA8" s="27">
        <v>64.3</v>
      </c>
      <c r="CB8" s="54">
        <v>73</v>
      </c>
      <c r="CC8" s="27">
        <v>73</v>
      </c>
      <c r="CD8" s="54">
        <v>74</v>
      </c>
      <c r="CE8" s="27">
        <v>74</v>
      </c>
      <c r="CF8" s="46">
        <v>73.5</v>
      </c>
      <c r="CG8" s="54">
        <v>74</v>
      </c>
      <c r="CH8" s="46">
        <v>73.5</v>
      </c>
      <c r="CI8" s="27">
        <v>73.5</v>
      </c>
      <c r="CJ8" s="27">
        <v>58</v>
      </c>
      <c r="CK8" s="41">
        <f t="shared" si="0"/>
        <v>15</v>
      </c>
      <c r="CL8" s="26">
        <f t="shared" si="1"/>
        <v>-0.5</v>
      </c>
      <c r="CM8" s="41">
        <f t="shared" si="2"/>
        <v>15.5</v>
      </c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3">
        <f t="shared" si="3"/>
        <v>-0.03333333333333333</v>
      </c>
      <c r="DI8" s="29">
        <f>E8</f>
        <v>73</v>
      </c>
      <c r="DJ8" s="28">
        <f>AK8-AJ8</f>
        <v>-0.5</v>
      </c>
      <c r="DK8" s="29" t="s">
        <v>68</v>
      </c>
      <c r="DL8" s="29" t="s">
        <v>162</v>
      </c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 t="s">
        <v>69</v>
      </c>
      <c r="DX8" s="30" t="s">
        <v>70</v>
      </c>
      <c r="DY8" s="30" t="s">
        <v>71</v>
      </c>
      <c r="DZ8" s="44" t="s">
        <v>53</v>
      </c>
    </row>
    <row r="9" spans="1:130" ht="12.75">
      <c r="A9" s="32">
        <v>6</v>
      </c>
      <c r="B9" s="31" t="s">
        <v>81</v>
      </c>
      <c r="C9" s="27">
        <v>28</v>
      </c>
      <c r="D9" s="27">
        <v>153</v>
      </c>
      <c r="E9" s="27">
        <v>67.5</v>
      </c>
      <c r="F9" s="18">
        <v>67.5</v>
      </c>
      <c r="G9" s="18">
        <v>67.5</v>
      </c>
      <c r="H9" s="18">
        <v>67.5</v>
      </c>
      <c r="I9" s="18">
        <v>67.5</v>
      </c>
      <c r="J9" s="18">
        <v>67.5</v>
      </c>
      <c r="K9" s="18">
        <v>67.5</v>
      </c>
      <c r="L9" s="18">
        <v>67.5</v>
      </c>
      <c r="M9" s="18">
        <v>67.5</v>
      </c>
      <c r="N9" s="18">
        <v>67</v>
      </c>
      <c r="O9" s="18">
        <v>65</v>
      </c>
      <c r="P9" s="18">
        <v>65</v>
      </c>
      <c r="Q9" s="18">
        <v>66</v>
      </c>
      <c r="R9" s="18">
        <v>65</v>
      </c>
      <c r="S9" s="18">
        <v>65</v>
      </c>
      <c r="T9" s="18">
        <v>65</v>
      </c>
      <c r="U9" s="18">
        <v>64</v>
      </c>
      <c r="V9" s="18">
        <v>64</v>
      </c>
      <c r="W9" s="18">
        <v>64</v>
      </c>
      <c r="X9" s="18"/>
      <c r="Y9" s="18"/>
      <c r="Z9" s="18">
        <v>67</v>
      </c>
      <c r="AA9" s="18">
        <f>Z9+1</f>
        <v>68</v>
      </c>
      <c r="AB9" s="18">
        <v>69</v>
      </c>
      <c r="AC9" s="18">
        <v>69</v>
      </c>
      <c r="AD9" s="18">
        <v>69</v>
      </c>
      <c r="AE9" s="18">
        <f>AD9+1</f>
        <v>70</v>
      </c>
      <c r="AF9" s="18">
        <v>70</v>
      </c>
      <c r="AG9" s="18"/>
      <c r="AH9" s="18"/>
      <c r="AI9" s="18"/>
      <c r="AJ9" s="18"/>
      <c r="AK9" s="18"/>
      <c r="AL9" s="18">
        <v>70</v>
      </c>
      <c r="AM9" s="18">
        <v>70</v>
      </c>
      <c r="AN9" s="18">
        <v>68</v>
      </c>
      <c r="AO9" s="27">
        <v>68</v>
      </c>
      <c r="AP9" s="27">
        <v>68</v>
      </c>
      <c r="AQ9" s="27">
        <v>68</v>
      </c>
      <c r="AR9" s="27">
        <v>68</v>
      </c>
      <c r="AS9" s="27">
        <v>68</v>
      </c>
      <c r="AT9" s="27">
        <v>68</v>
      </c>
      <c r="AU9" s="27">
        <v>68</v>
      </c>
      <c r="AV9" s="27">
        <v>68</v>
      </c>
      <c r="AW9" s="27">
        <v>68</v>
      </c>
      <c r="AX9" s="27">
        <v>68</v>
      </c>
      <c r="AY9" s="27">
        <v>68</v>
      </c>
      <c r="AZ9" s="27">
        <v>68</v>
      </c>
      <c r="BA9" s="27">
        <v>68</v>
      </c>
      <c r="BB9" s="27">
        <v>68</v>
      </c>
      <c r="BC9" s="27">
        <v>68</v>
      </c>
      <c r="BD9" s="27"/>
      <c r="BE9" s="27"/>
      <c r="BF9" s="27"/>
      <c r="BG9" s="27"/>
      <c r="BH9" s="27"/>
      <c r="BI9" s="27"/>
      <c r="BJ9" s="27"/>
      <c r="BK9" s="27">
        <v>68</v>
      </c>
      <c r="BL9" s="27">
        <v>68</v>
      </c>
      <c r="BM9" s="54">
        <v>70</v>
      </c>
      <c r="BN9" s="27">
        <v>70</v>
      </c>
      <c r="BO9" s="27">
        <v>70</v>
      </c>
      <c r="BP9" s="27">
        <v>70</v>
      </c>
      <c r="BQ9" s="27">
        <v>70</v>
      </c>
      <c r="BR9" s="27">
        <v>70</v>
      </c>
      <c r="BS9" s="27">
        <v>70</v>
      </c>
      <c r="BT9" s="27">
        <v>70</v>
      </c>
      <c r="BU9" s="27">
        <v>70</v>
      </c>
      <c r="BV9" s="27">
        <v>70</v>
      </c>
      <c r="BW9" s="27">
        <v>70</v>
      </c>
      <c r="BX9" s="27">
        <v>70</v>
      </c>
      <c r="BY9" s="27">
        <v>70</v>
      </c>
      <c r="BZ9" s="27">
        <v>70</v>
      </c>
      <c r="CA9" s="27">
        <v>70</v>
      </c>
      <c r="CB9" s="27">
        <v>70</v>
      </c>
      <c r="CC9" s="27">
        <v>70</v>
      </c>
      <c r="CD9" s="27">
        <v>70</v>
      </c>
      <c r="CE9" s="27">
        <v>70</v>
      </c>
      <c r="CF9" s="54">
        <v>71.6</v>
      </c>
      <c r="CG9" s="54">
        <v>72</v>
      </c>
      <c r="CH9" s="54">
        <v>73</v>
      </c>
      <c r="CI9" s="46">
        <v>71</v>
      </c>
      <c r="CJ9" s="27">
        <v>55</v>
      </c>
      <c r="CK9" s="41">
        <f t="shared" si="0"/>
        <v>12.5</v>
      </c>
      <c r="CL9" s="26">
        <f t="shared" si="1"/>
        <v>-3.5</v>
      </c>
      <c r="CM9" s="41">
        <f t="shared" si="2"/>
        <v>16</v>
      </c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>
        <f t="shared" si="3"/>
        <v>-0.28</v>
      </c>
      <c r="DI9" s="29"/>
      <c r="DJ9" s="28"/>
      <c r="DK9" s="29" t="s">
        <v>82</v>
      </c>
      <c r="DL9" s="29" t="s">
        <v>152</v>
      </c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30"/>
      <c r="DY9" s="30" t="s">
        <v>83</v>
      </c>
      <c r="DZ9" s="44">
        <v>40304</v>
      </c>
    </row>
    <row r="10" spans="1:130" ht="12.75">
      <c r="A10" s="32">
        <v>7</v>
      </c>
      <c r="B10" s="31" t="s">
        <v>73</v>
      </c>
      <c r="C10" s="27">
        <v>29</v>
      </c>
      <c r="D10" s="27">
        <v>172</v>
      </c>
      <c r="E10" s="27">
        <v>86</v>
      </c>
      <c r="F10" s="18">
        <v>86</v>
      </c>
      <c r="G10" s="18">
        <v>86</v>
      </c>
      <c r="H10" s="18">
        <v>84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18">
        <v>85</v>
      </c>
      <c r="O10" s="18">
        <v>85</v>
      </c>
      <c r="P10" s="18">
        <v>85</v>
      </c>
      <c r="Q10" s="18">
        <v>85</v>
      </c>
      <c r="R10" s="18">
        <v>85</v>
      </c>
      <c r="S10" s="18">
        <v>85</v>
      </c>
      <c r="T10" s="18">
        <v>85</v>
      </c>
      <c r="U10" s="18">
        <v>84</v>
      </c>
      <c r="V10" s="18">
        <v>84</v>
      </c>
      <c r="W10" s="18">
        <v>84</v>
      </c>
      <c r="X10" s="18">
        <v>84</v>
      </c>
      <c r="Y10" s="18">
        <v>85</v>
      </c>
      <c r="Z10" s="18">
        <v>85</v>
      </c>
      <c r="AA10" s="18">
        <v>85</v>
      </c>
      <c r="AB10" s="18">
        <v>85</v>
      </c>
      <c r="AC10" s="18">
        <v>86</v>
      </c>
      <c r="AD10" s="18">
        <v>86</v>
      </c>
      <c r="AE10" s="18">
        <v>86</v>
      </c>
      <c r="AF10" s="18">
        <v>86</v>
      </c>
      <c r="AG10" s="18"/>
      <c r="AH10" s="18"/>
      <c r="AI10" s="18"/>
      <c r="AJ10" s="18"/>
      <c r="AK10" s="18"/>
      <c r="AL10" s="18">
        <v>87</v>
      </c>
      <c r="AM10" s="18">
        <v>87</v>
      </c>
      <c r="AN10" s="18">
        <v>86.5</v>
      </c>
      <c r="AO10" s="27">
        <v>86</v>
      </c>
      <c r="AP10" s="27">
        <v>86</v>
      </c>
      <c r="AQ10" s="27">
        <v>86</v>
      </c>
      <c r="AR10" s="27">
        <v>86</v>
      </c>
      <c r="AS10" s="27">
        <v>86</v>
      </c>
      <c r="AT10" s="27">
        <v>86</v>
      </c>
      <c r="AU10" s="27">
        <v>86</v>
      </c>
      <c r="AV10" s="46">
        <v>84</v>
      </c>
      <c r="AW10" s="27">
        <v>84</v>
      </c>
      <c r="AX10" s="27">
        <v>84</v>
      </c>
      <c r="AY10" s="27">
        <v>84</v>
      </c>
      <c r="AZ10" s="46">
        <v>83</v>
      </c>
      <c r="BA10" s="27">
        <v>83</v>
      </c>
      <c r="BB10" s="27">
        <v>83</v>
      </c>
      <c r="BC10" s="27">
        <v>83</v>
      </c>
      <c r="BD10" s="49"/>
      <c r="BE10" s="49"/>
      <c r="BF10" s="49"/>
      <c r="BG10" s="49"/>
      <c r="BH10" s="49"/>
      <c r="BI10" s="49"/>
      <c r="BJ10" s="49"/>
      <c r="BK10" s="27">
        <v>83</v>
      </c>
      <c r="BL10" s="27">
        <v>83</v>
      </c>
      <c r="BM10" s="27">
        <v>83</v>
      </c>
      <c r="BN10" s="27">
        <v>83</v>
      </c>
      <c r="BO10" s="27">
        <v>83</v>
      </c>
      <c r="BP10" s="27">
        <v>83</v>
      </c>
      <c r="BQ10" s="27">
        <v>83</v>
      </c>
      <c r="BR10" s="27">
        <v>83</v>
      </c>
      <c r="BS10" s="27">
        <v>83</v>
      </c>
      <c r="BT10" s="27">
        <v>83</v>
      </c>
      <c r="BU10" s="27">
        <v>83</v>
      </c>
      <c r="BV10" s="27">
        <v>83</v>
      </c>
      <c r="BW10" s="27">
        <v>83</v>
      </c>
      <c r="BX10" s="27">
        <v>83</v>
      </c>
      <c r="BY10" s="27">
        <v>83</v>
      </c>
      <c r="BZ10" s="27">
        <v>83</v>
      </c>
      <c r="CA10" s="27">
        <v>83</v>
      </c>
      <c r="CB10" s="27">
        <v>83</v>
      </c>
      <c r="CC10" s="27">
        <v>83</v>
      </c>
      <c r="CD10" s="27">
        <v>83</v>
      </c>
      <c r="CE10" s="27">
        <v>83</v>
      </c>
      <c r="CF10" s="27">
        <v>83</v>
      </c>
      <c r="CG10" s="27">
        <v>83</v>
      </c>
      <c r="CH10" s="54">
        <v>90</v>
      </c>
      <c r="CI10" s="27">
        <v>90</v>
      </c>
      <c r="CJ10" s="27">
        <v>75</v>
      </c>
      <c r="CK10" s="41">
        <f t="shared" si="0"/>
        <v>11</v>
      </c>
      <c r="CL10" s="26">
        <f t="shared" si="1"/>
        <v>-4</v>
      </c>
      <c r="CM10" s="41">
        <f t="shared" si="2"/>
        <v>15</v>
      </c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3">
        <f t="shared" si="3"/>
        <v>-0.36363636363636365</v>
      </c>
      <c r="DI10" s="29">
        <f>E10</f>
        <v>86</v>
      </c>
      <c r="DJ10" s="28"/>
      <c r="DK10" s="29" t="s">
        <v>408</v>
      </c>
      <c r="DL10" s="29" t="s">
        <v>337</v>
      </c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30" t="s">
        <v>74</v>
      </c>
      <c r="DY10" s="30" t="s">
        <v>75</v>
      </c>
      <c r="DZ10" s="44" t="s">
        <v>53</v>
      </c>
    </row>
    <row r="11" spans="1:130" ht="12.75">
      <c r="A11" s="32">
        <v>8</v>
      </c>
      <c r="B11" s="31" t="s">
        <v>369</v>
      </c>
      <c r="C11" s="27">
        <v>21</v>
      </c>
      <c r="D11" s="27">
        <v>165</v>
      </c>
      <c r="E11" s="27">
        <v>62.8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>
        <v>58</v>
      </c>
      <c r="AO11" s="27">
        <v>58</v>
      </c>
      <c r="AP11" s="27">
        <v>56.8</v>
      </c>
      <c r="AQ11" s="27">
        <v>56.8</v>
      </c>
      <c r="AR11" s="27">
        <v>56.8</v>
      </c>
      <c r="AS11" s="46">
        <v>58.4</v>
      </c>
      <c r="AT11" s="27">
        <v>58.4</v>
      </c>
      <c r="AU11" s="27">
        <v>58.4</v>
      </c>
      <c r="AV11" s="27">
        <v>58.4</v>
      </c>
      <c r="AW11" s="46">
        <v>57.8</v>
      </c>
      <c r="AX11" s="46">
        <v>57.4</v>
      </c>
      <c r="AY11" s="27">
        <v>57.4</v>
      </c>
      <c r="AZ11" s="46">
        <v>57.9</v>
      </c>
      <c r="BA11" s="46">
        <v>57.6</v>
      </c>
      <c r="BB11" s="27">
        <v>57.6</v>
      </c>
      <c r="BC11" s="27">
        <v>57.6</v>
      </c>
      <c r="BD11" s="27"/>
      <c r="BE11" s="27">
        <v>60</v>
      </c>
      <c r="BF11" s="46">
        <v>58.6</v>
      </c>
      <c r="BG11" s="46">
        <v>58.4</v>
      </c>
      <c r="BH11" s="49"/>
      <c r="BI11" s="54">
        <v>58.6</v>
      </c>
      <c r="BJ11" s="49"/>
      <c r="BK11" s="54">
        <v>59.6</v>
      </c>
      <c r="BL11" s="49">
        <v>59.6</v>
      </c>
      <c r="BM11" s="49">
        <v>59.6</v>
      </c>
      <c r="BN11" s="49">
        <v>59.6</v>
      </c>
      <c r="BO11" s="49">
        <v>59.6</v>
      </c>
      <c r="BP11" s="46">
        <v>57.8</v>
      </c>
      <c r="BQ11" s="27">
        <v>57.8</v>
      </c>
      <c r="BR11" s="27">
        <v>57.8</v>
      </c>
      <c r="BS11" s="27">
        <v>57.8</v>
      </c>
      <c r="BT11" s="27">
        <v>57.8</v>
      </c>
      <c r="BU11" s="27">
        <v>57.8</v>
      </c>
      <c r="BV11" s="27">
        <v>57.8</v>
      </c>
      <c r="BW11" s="54">
        <v>62.2</v>
      </c>
      <c r="BX11" s="27">
        <v>62.2</v>
      </c>
      <c r="BY11" s="46">
        <v>61.8</v>
      </c>
      <c r="BZ11" s="46">
        <v>60.6</v>
      </c>
      <c r="CA11" s="46">
        <v>60</v>
      </c>
      <c r="CB11" s="46">
        <v>58.2</v>
      </c>
      <c r="CC11" s="27">
        <v>58.2</v>
      </c>
      <c r="CD11" s="27">
        <v>58.2</v>
      </c>
      <c r="CE11" s="27">
        <v>58.2</v>
      </c>
      <c r="CF11" s="27">
        <v>58.2</v>
      </c>
      <c r="CG11" s="46">
        <v>59.2</v>
      </c>
      <c r="CH11" s="46">
        <v>58.3</v>
      </c>
      <c r="CI11" s="54">
        <v>60</v>
      </c>
      <c r="CJ11" s="27">
        <v>52</v>
      </c>
      <c r="CK11" s="41">
        <f t="shared" si="0"/>
        <v>10.799999999999997</v>
      </c>
      <c r="CL11" s="26">
        <f t="shared" si="1"/>
        <v>2.799999999999997</v>
      </c>
      <c r="CM11" s="41">
        <f t="shared" si="2"/>
        <v>8</v>
      </c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3">
        <f t="shared" si="3"/>
        <v>0.2592592592592591</v>
      </c>
      <c r="DI11" s="29"/>
      <c r="DJ11" s="28"/>
      <c r="DK11" s="29" t="s">
        <v>242</v>
      </c>
      <c r="DL11" s="29" t="s">
        <v>423</v>
      </c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30" t="s">
        <v>243</v>
      </c>
      <c r="DY11" s="30" t="s">
        <v>293</v>
      </c>
      <c r="DZ11" s="44" t="s">
        <v>244</v>
      </c>
    </row>
    <row r="12" spans="1:130" ht="18.75">
      <c r="A12" s="70" t="s">
        <v>253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2"/>
    </row>
    <row r="13" spans="1:130" ht="15.75" customHeight="1">
      <c r="A13" s="61">
        <v>9</v>
      </c>
      <c r="B13" s="63" t="s">
        <v>322</v>
      </c>
      <c r="C13" s="49">
        <v>22</v>
      </c>
      <c r="D13" s="49">
        <v>176</v>
      </c>
      <c r="E13" s="49">
        <v>64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6">
        <v>62</v>
      </c>
      <c r="BI13" s="49"/>
      <c r="BJ13" s="49"/>
      <c r="BK13" s="46">
        <v>62</v>
      </c>
      <c r="BL13" s="46">
        <v>60</v>
      </c>
      <c r="BM13" s="27">
        <v>60</v>
      </c>
      <c r="BN13" s="27">
        <v>60</v>
      </c>
      <c r="BO13" s="27">
        <v>60</v>
      </c>
      <c r="BP13" s="27">
        <v>60</v>
      </c>
      <c r="BQ13" s="46">
        <v>59</v>
      </c>
      <c r="BR13" s="27">
        <v>59</v>
      </c>
      <c r="BS13" s="58">
        <v>59</v>
      </c>
      <c r="BT13" s="27">
        <v>59</v>
      </c>
      <c r="BU13" s="27">
        <v>59</v>
      </c>
      <c r="BV13" s="27">
        <v>59</v>
      </c>
      <c r="BW13" s="27">
        <v>59</v>
      </c>
      <c r="BX13" s="27">
        <v>59</v>
      </c>
      <c r="BY13" s="27">
        <v>59</v>
      </c>
      <c r="BZ13" s="27">
        <v>59</v>
      </c>
      <c r="CA13" s="27">
        <v>59</v>
      </c>
      <c r="CB13" s="27">
        <v>59</v>
      </c>
      <c r="CC13" s="27">
        <v>59</v>
      </c>
      <c r="CD13" s="54">
        <v>61</v>
      </c>
      <c r="CE13" s="46">
        <v>60</v>
      </c>
      <c r="CF13" s="27">
        <v>60</v>
      </c>
      <c r="CG13" s="27">
        <v>60</v>
      </c>
      <c r="CH13" s="27">
        <v>60</v>
      </c>
      <c r="CI13" s="27">
        <v>60</v>
      </c>
      <c r="CJ13" s="49">
        <v>55</v>
      </c>
      <c r="CK13" s="41">
        <f aca="true" t="shared" si="4" ref="CK13:CK18">E13-CJ13</f>
        <v>9</v>
      </c>
      <c r="CL13" s="26">
        <f aca="true" t="shared" si="5" ref="CL13:CL18">E13-CI13</f>
        <v>4</v>
      </c>
      <c r="CM13" s="41">
        <f aca="true" t="shared" si="6" ref="CM13:CM18">CI13-CJ13</f>
        <v>5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43">
        <f aca="true" t="shared" si="7" ref="DH13:DH18">CL13/CK13</f>
        <v>0.4444444444444444</v>
      </c>
      <c r="DI13" s="56"/>
      <c r="DJ13" s="56"/>
      <c r="DK13" s="62" t="s">
        <v>323</v>
      </c>
      <c r="DL13" s="62" t="s">
        <v>377</v>
      </c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 t="s">
        <v>325</v>
      </c>
      <c r="DY13" s="62" t="s">
        <v>324</v>
      </c>
      <c r="DZ13" s="62" t="s">
        <v>321</v>
      </c>
    </row>
    <row r="14" spans="1:130" ht="12.75">
      <c r="A14" s="61">
        <v>10</v>
      </c>
      <c r="B14" s="48" t="s">
        <v>298</v>
      </c>
      <c r="C14" s="27">
        <v>23</v>
      </c>
      <c r="D14" s="27">
        <v>175</v>
      </c>
      <c r="E14" s="27">
        <v>74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46"/>
      <c r="AW14" s="27"/>
      <c r="AX14" s="27"/>
      <c r="AY14" s="27">
        <v>74</v>
      </c>
      <c r="AZ14" s="27">
        <v>74</v>
      </c>
      <c r="BA14" s="27">
        <v>74</v>
      </c>
      <c r="BB14" s="46">
        <v>74</v>
      </c>
      <c r="BC14" s="46">
        <v>73</v>
      </c>
      <c r="BD14" s="49"/>
      <c r="BE14" s="49"/>
      <c r="BF14" s="49"/>
      <c r="BG14" s="49"/>
      <c r="BH14" s="49"/>
      <c r="BI14" s="49"/>
      <c r="BJ14" s="54">
        <v>74</v>
      </c>
      <c r="BK14" s="46">
        <v>73.7</v>
      </c>
      <c r="BL14" s="27">
        <v>73.7</v>
      </c>
      <c r="BM14" s="27">
        <v>73.7</v>
      </c>
      <c r="BN14" s="27">
        <v>73.7</v>
      </c>
      <c r="BO14" s="46">
        <v>72.9</v>
      </c>
      <c r="BP14" s="27">
        <v>72.9</v>
      </c>
      <c r="BQ14" s="27">
        <v>72.9</v>
      </c>
      <c r="BR14" s="27">
        <v>72.9</v>
      </c>
      <c r="BS14" s="27">
        <v>72.9</v>
      </c>
      <c r="BT14" s="27">
        <v>72.9</v>
      </c>
      <c r="BU14" s="27">
        <v>72.9</v>
      </c>
      <c r="BV14" s="27">
        <v>72.9</v>
      </c>
      <c r="BW14" s="27">
        <v>72.9</v>
      </c>
      <c r="BX14" s="27">
        <v>72.9</v>
      </c>
      <c r="BY14" s="27">
        <v>72.9</v>
      </c>
      <c r="BZ14" s="27">
        <v>72.9</v>
      </c>
      <c r="CA14" s="27">
        <v>72.9</v>
      </c>
      <c r="CB14" s="27">
        <v>72.9</v>
      </c>
      <c r="CC14" s="46">
        <v>71.8</v>
      </c>
      <c r="CD14" s="27">
        <v>71.8</v>
      </c>
      <c r="CE14" s="54">
        <v>73</v>
      </c>
      <c r="CF14" s="27">
        <v>73</v>
      </c>
      <c r="CG14" s="46">
        <v>71</v>
      </c>
      <c r="CH14" s="46">
        <v>70.8</v>
      </c>
      <c r="CI14" s="27">
        <v>70.8</v>
      </c>
      <c r="CJ14" s="27">
        <v>65</v>
      </c>
      <c r="CK14" s="41">
        <f t="shared" si="4"/>
        <v>9</v>
      </c>
      <c r="CL14" s="26">
        <f t="shared" si="5"/>
        <v>3.200000000000003</v>
      </c>
      <c r="CM14" s="41">
        <f t="shared" si="6"/>
        <v>5.799999999999997</v>
      </c>
      <c r="CN14" s="41">
        <f>H14-CM14</f>
        <v>-5.799999999999997</v>
      </c>
      <c r="CO14" s="26">
        <f>H14-CL14</f>
        <v>-3.200000000000003</v>
      </c>
      <c r="CP14" s="41">
        <f>CN14-CO14</f>
        <v>-2.5999999999999943</v>
      </c>
      <c r="CQ14" s="41">
        <f>K14-CP14</f>
        <v>2.5999999999999943</v>
      </c>
      <c r="CR14" s="26">
        <f>K14-CO14</f>
        <v>3.200000000000003</v>
      </c>
      <c r="CS14" s="41">
        <f>CQ14-CR14</f>
        <v>-0.6000000000000085</v>
      </c>
      <c r="CT14" s="41">
        <f>N14-CS14</f>
        <v>0.6000000000000085</v>
      </c>
      <c r="CU14" s="26">
        <f>N14-CR14</f>
        <v>-3.200000000000003</v>
      </c>
      <c r="CV14" s="41">
        <f>CT14-CU14</f>
        <v>3.8000000000000114</v>
      </c>
      <c r="CW14" s="41">
        <f>Q14-CV14</f>
        <v>-3.8000000000000114</v>
      </c>
      <c r="CX14" s="26">
        <f>Q14-CU14</f>
        <v>3.200000000000003</v>
      </c>
      <c r="CY14" s="41">
        <f>CW14-CX14</f>
        <v>-7.000000000000014</v>
      </c>
      <c r="CZ14" s="41">
        <f>T14-CY14</f>
        <v>7.000000000000014</v>
      </c>
      <c r="DA14" s="26">
        <f>T14-CX14</f>
        <v>-3.200000000000003</v>
      </c>
      <c r="DB14" s="41">
        <f>CZ14-DA14</f>
        <v>10.200000000000017</v>
      </c>
      <c r="DC14" s="41">
        <f>W14-DB14</f>
        <v>-10.200000000000017</v>
      </c>
      <c r="DD14" s="26">
        <f>W14-DA14</f>
        <v>3.200000000000003</v>
      </c>
      <c r="DE14" s="41">
        <f>DC14-DD14</f>
        <v>-13.40000000000002</v>
      </c>
      <c r="DF14" s="41">
        <f>Z14-DE14</f>
        <v>13.40000000000002</v>
      </c>
      <c r="DG14" s="26">
        <f>Z14-DD14</f>
        <v>-3.200000000000003</v>
      </c>
      <c r="DH14" s="43">
        <f t="shared" si="7"/>
        <v>0.35555555555555585</v>
      </c>
      <c r="DI14" s="29"/>
      <c r="DJ14" s="28"/>
      <c r="DK14" s="29" t="s">
        <v>299</v>
      </c>
      <c r="DL14" s="29" t="s">
        <v>419</v>
      </c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30" t="s">
        <v>301</v>
      </c>
      <c r="DY14" s="30" t="s">
        <v>300</v>
      </c>
      <c r="DZ14" s="44">
        <v>40630</v>
      </c>
    </row>
    <row r="15" spans="1:130" ht="12.75">
      <c r="A15" s="32">
        <v>11</v>
      </c>
      <c r="B15" s="31" t="s">
        <v>256</v>
      </c>
      <c r="C15" s="27"/>
      <c r="D15" s="27">
        <v>166</v>
      </c>
      <c r="E15" s="27">
        <v>77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>
        <v>77</v>
      </c>
      <c r="AH15" s="18"/>
      <c r="AI15" s="18"/>
      <c r="AJ15" s="18"/>
      <c r="AK15" s="18"/>
      <c r="AL15" s="18">
        <v>73</v>
      </c>
      <c r="AM15" s="18">
        <v>72.5</v>
      </c>
      <c r="AN15" s="18">
        <v>72.5</v>
      </c>
      <c r="AO15" s="27">
        <v>72.5</v>
      </c>
      <c r="AP15" s="27">
        <v>72</v>
      </c>
      <c r="AQ15" s="27">
        <v>72</v>
      </c>
      <c r="AR15" s="27">
        <v>72</v>
      </c>
      <c r="AS15" s="46">
        <v>73.5</v>
      </c>
      <c r="AT15" s="46">
        <v>73</v>
      </c>
      <c r="AU15" s="27">
        <v>73</v>
      </c>
      <c r="AV15" s="27">
        <v>73</v>
      </c>
      <c r="AW15" s="27">
        <v>73</v>
      </c>
      <c r="AX15" s="27">
        <v>73</v>
      </c>
      <c r="AY15" s="27">
        <v>73</v>
      </c>
      <c r="AZ15" s="27">
        <v>73</v>
      </c>
      <c r="BA15" s="27">
        <v>73</v>
      </c>
      <c r="BB15" s="27">
        <v>73</v>
      </c>
      <c r="BC15" s="46">
        <v>72</v>
      </c>
      <c r="BD15" s="49">
        <v>72</v>
      </c>
      <c r="BE15" s="49">
        <v>72</v>
      </c>
      <c r="BF15" s="46">
        <v>71</v>
      </c>
      <c r="BG15" s="54">
        <v>71.5</v>
      </c>
      <c r="BH15" s="49"/>
      <c r="BI15" s="49"/>
      <c r="BJ15" s="49"/>
      <c r="BK15" s="54">
        <v>72</v>
      </c>
      <c r="BL15" s="27">
        <v>72</v>
      </c>
      <c r="BM15" s="58">
        <v>72</v>
      </c>
      <c r="BN15" s="27">
        <v>72</v>
      </c>
      <c r="BO15" s="27">
        <v>72</v>
      </c>
      <c r="BP15" s="27">
        <v>72</v>
      </c>
      <c r="BQ15" s="27">
        <v>72</v>
      </c>
      <c r="BR15" s="46">
        <v>71</v>
      </c>
      <c r="BS15" s="58">
        <v>71</v>
      </c>
      <c r="BT15" s="27">
        <v>71</v>
      </c>
      <c r="BU15" s="27">
        <v>71</v>
      </c>
      <c r="BV15" s="27">
        <v>71</v>
      </c>
      <c r="BW15" s="27">
        <v>71</v>
      </c>
      <c r="BX15" s="27">
        <v>71</v>
      </c>
      <c r="BY15" s="27">
        <v>71</v>
      </c>
      <c r="BZ15" s="27">
        <v>71</v>
      </c>
      <c r="CA15" s="27">
        <v>71</v>
      </c>
      <c r="CB15" s="27">
        <v>71</v>
      </c>
      <c r="CC15" s="27">
        <v>71</v>
      </c>
      <c r="CD15" s="27">
        <v>71</v>
      </c>
      <c r="CE15" s="46">
        <v>70.4</v>
      </c>
      <c r="CF15" s="58">
        <v>70.4</v>
      </c>
      <c r="CG15" s="27">
        <v>70.4</v>
      </c>
      <c r="CH15" s="58">
        <v>70.4</v>
      </c>
      <c r="CI15" s="58">
        <v>70.4</v>
      </c>
      <c r="CJ15" s="27">
        <v>69</v>
      </c>
      <c r="CK15" s="41">
        <f t="shared" si="4"/>
        <v>8</v>
      </c>
      <c r="CL15" s="26">
        <f t="shared" si="5"/>
        <v>6.599999999999994</v>
      </c>
      <c r="CM15" s="41">
        <f t="shared" si="6"/>
        <v>1.4000000000000057</v>
      </c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>
        <f t="shared" si="7"/>
        <v>0.8249999999999993</v>
      </c>
      <c r="DI15" s="29"/>
      <c r="DJ15" s="28"/>
      <c r="DK15" s="29" t="s">
        <v>239</v>
      </c>
      <c r="DL15" s="29" t="s">
        <v>233</v>
      </c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30" t="s">
        <v>232</v>
      </c>
      <c r="DY15" s="30" t="s">
        <v>234</v>
      </c>
      <c r="DZ15" s="44" t="s">
        <v>231</v>
      </c>
    </row>
    <row r="16" spans="1:130" ht="12.75">
      <c r="A16" s="61">
        <v>12</v>
      </c>
      <c r="B16" s="31" t="s">
        <v>387</v>
      </c>
      <c r="C16" s="27">
        <v>34</v>
      </c>
      <c r="D16" s="27">
        <v>176</v>
      </c>
      <c r="E16" s="27">
        <v>65.6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27"/>
      <c r="BM16" s="27"/>
      <c r="BN16" s="27"/>
      <c r="BO16" s="27"/>
      <c r="BP16" s="27"/>
      <c r="BQ16" s="27"/>
      <c r="BR16" s="27"/>
      <c r="BS16" s="27"/>
      <c r="BT16" s="27"/>
      <c r="BU16" s="27">
        <v>65.6</v>
      </c>
      <c r="BV16" s="54">
        <v>66</v>
      </c>
      <c r="BW16" s="46">
        <v>65.2</v>
      </c>
      <c r="BX16" s="27">
        <v>65.2</v>
      </c>
      <c r="BY16" s="46">
        <v>64.6</v>
      </c>
      <c r="BZ16" s="46">
        <v>64</v>
      </c>
      <c r="CA16" s="54">
        <v>64.4</v>
      </c>
      <c r="CB16" s="27">
        <v>64.4</v>
      </c>
      <c r="CC16" s="46">
        <v>63.9</v>
      </c>
      <c r="CD16" s="46">
        <v>63.3</v>
      </c>
      <c r="CE16" s="58">
        <v>63.3</v>
      </c>
      <c r="CF16" s="27">
        <v>63.3</v>
      </c>
      <c r="CG16" s="27">
        <v>63.3</v>
      </c>
      <c r="CH16" s="54">
        <v>64</v>
      </c>
      <c r="CI16" s="58">
        <v>64</v>
      </c>
      <c r="CJ16" s="27">
        <v>58</v>
      </c>
      <c r="CK16" s="41">
        <f t="shared" si="4"/>
        <v>7.599999999999994</v>
      </c>
      <c r="CL16" s="26">
        <f t="shared" si="5"/>
        <v>1.5999999999999943</v>
      </c>
      <c r="CM16" s="41">
        <f t="shared" si="6"/>
        <v>6</v>
      </c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>
        <f t="shared" si="7"/>
        <v>0.2105263157894731</v>
      </c>
      <c r="DI16" s="29"/>
      <c r="DJ16" s="28"/>
      <c r="DK16" s="29" t="s">
        <v>388</v>
      </c>
      <c r="DL16" s="29" t="s">
        <v>391</v>
      </c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30" t="s">
        <v>389</v>
      </c>
      <c r="DY16" s="30" t="s">
        <v>390</v>
      </c>
      <c r="DZ16" s="44">
        <v>40776</v>
      </c>
    </row>
    <row r="17" spans="1:130" ht="12.75">
      <c r="A17" s="45">
        <v>13</v>
      </c>
      <c r="B17" s="31" t="s">
        <v>258</v>
      </c>
      <c r="C17" s="27">
        <v>27</v>
      </c>
      <c r="D17" s="27">
        <v>173</v>
      </c>
      <c r="E17" s="27">
        <v>69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27"/>
      <c r="AP17" s="27"/>
      <c r="AQ17" s="27"/>
      <c r="AR17" s="27"/>
      <c r="AS17" s="46">
        <v>68</v>
      </c>
      <c r="AT17" s="46">
        <v>67.5</v>
      </c>
      <c r="AU17" s="27">
        <v>67.5</v>
      </c>
      <c r="AV17" s="27">
        <v>67.5</v>
      </c>
      <c r="AW17" s="27">
        <v>67.5</v>
      </c>
      <c r="AX17" s="46">
        <v>66</v>
      </c>
      <c r="AY17" s="27">
        <v>66</v>
      </c>
      <c r="AZ17" s="27">
        <v>66</v>
      </c>
      <c r="BA17" s="27">
        <v>66</v>
      </c>
      <c r="BB17" s="46">
        <v>65</v>
      </c>
      <c r="BC17" s="46">
        <v>65</v>
      </c>
      <c r="BD17" s="49"/>
      <c r="BE17" s="49"/>
      <c r="BF17" s="49"/>
      <c r="BG17" s="49"/>
      <c r="BH17" s="49"/>
      <c r="BI17" s="49"/>
      <c r="BJ17" s="49">
        <v>65</v>
      </c>
      <c r="BK17" s="49">
        <v>65</v>
      </c>
      <c r="BL17" s="49">
        <v>65</v>
      </c>
      <c r="BM17" s="49">
        <v>65</v>
      </c>
      <c r="BN17" s="46">
        <v>64</v>
      </c>
      <c r="BO17" s="27">
        <v>64</v>
      </c>
      <c r="BP17" s="27">
        <v>64</v>
      </c>
      <c r="BQ17" s="27">
        <v>64</v>
      </c>
      <c r="BR17" s="27">
        <v>64</v>
      </c>
      <c r="BS17" s="27">
        <v>64</v>
      </c>
      <c r="BT17" s="27">
        <v>64</v>
      </c>
      <c r="BU17" s="27">
        <v>64</v>
      </c>
      <c r="BV17" s="27">
        <v>64</v>
      </c>
      <c r="BW17" s="27">
        <v>64</v>
      </c>
      <c r="BX17" s="27">
        <v>64</v>
      </c>
      <c r="BY17" s="27">
        <v>64</v>
      </c>
      <c r="BZ17" s="27">
        <v>64</v>
      </c>
      <c r="CA17" s="27">
        <v>64</v>
      </c>
      <c r="CB17" s="27">
        <v>64</v>
      </c>
      <c r="CC17" s="27">
        <v>64</v>
      </c>
      <c r="CD17" s="27">
        <v>64</v>
      </c>
      <c r="CE17" s="27">
        <v>64</v>
      </c>
      <c r="CF17" s="27">
        <v>64</v>
      </c>
      <c r="CG17" s="27">
        <v>64</v>
      </c>
      <c r="CH17" s="27">
        <v>64</v>
      </c>
      <c r="CI17" s="27">
        <v>64</v>
      </c>
      <c r="CJ17" s="27">
        <v>62</v>
      </c>
      <c r="CK17" s="41">
        <f t="shared" si="4"/>
        <v>7</v>
      </c>
      <c r="CL17" s="26">
        <f t="shared" si="5"/>
        <v>5</v>
      </c>
      <c r="CM17" s="41">
        <f t="shared" si="6"/>
        <v>2</v>
      </c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3">
        <f t="shared" si="7"/>
        <v>0.7142857142857143</v>
      </c>
      <c r="DI17" s="29"/>
      <c r="DJ17" s="28"/>
      <c r="DK17" s="29" t="s">
        <v>260</v>
      </c>
      <c r="DL17" s="29" t="s">
        <v>297</v>
      </c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30" t="s">
        <v>259</v>
      </c>
      <c r="DY17" s="30"/>
      <c r="DZ17" s="44"/>
    </row>
    <row r="18" spans="1:130" ht="12.75">
      <c r="A18" s="61">
        <v>14</v>
      </c>
      <c r="B18" s="31" t="s">
        <v>353</v>
      </c>
      <c r="C18" s="27">
        <v>26</v>
      </c>
      <c r="D18" s="27">
        <v>164</v>
      </c>
      <c r="E18" s="27">
        <v>74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27"/>
      <c r="BM18" s="27">
        <v>74</v>
      </c>
      <c r="BN18" s="27">
        <v>74</v>
      </c>
      <c r="BO18" s="27">
        <v>74</v>
      </c>
      <c r="BP18" s="46">
        <v>72</v>
      </c>
      <c r="BQ18" s="27">
        <v>72</v>
      </c>
      <c r="BR18" s="27">
        <v>72</v>
      </c>
      <c r="BS18" s="27">
        <v>72</v>
      </c>
      <c r="BT18" s="27">
        <v>72</v>
      </c>
      <c r="BU18" s="27">
        <v>72</v>
      </c>
      <c r="BV18" s="46">
        <v>71.1</v>
      </c>
      <c r="BW18" s="27">
        <v>71.1</v>
      </c>
      <c r="BX18" s="27">
        <v>71.1</v>
      </c>
      <c r="BY18" s="27">
        <v>71.1</v>
      </c>
      <c r="BZ18" s="27">
        <v>71.1</v>
      </c>
      <c r="CA18" s="27">
        <v>71.1</v>
      </c>
      <c r="CB18" s="27">
        <v>71.1</v>
      </c>
      <c r="CC18" s="27">
        <v>71.1</v>
      </c>
      <c r="CD18" s="27">
        <v>71.1</v>
      </c>
      <c r="CE18" s="27">
        <v>71.1</v>
      </c>
      <c r="CF18" s="27">
        <v>71.1</v>
      </c>
      <c r="CG18" s="27">
        <v>71.1</v>
      </c>
      <c r="CH18" s="27">
        <v>71.1</v>
      </c>
      <c r="CI18" s="27">
        <v>71.1</v>
      </c>
      <c r="CJ18" s="27">
        <v>67</v>
      </c>
      <c r="CK18" s="41">
        <f t="shared" si="4"/>
        <v>7</v>
      </c>
      <c r="CL18" s="26">
        <f t="shared" si="5"/>
        <v>2.9000000000000057</v>
      </c>
      <c r="CM18" s="41">
        <f t="shared" si="6"/>
        <v>4.099999999999994</v>
      </c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>
        <f t="shared" si="7"/>
        <v>0.4142857142857151</v>
      </c>
      <c r="DI18" s="29"/>
      <c r="DJ18" s="28"/>
      <c r="DK18" s="29" t="s">
        <v>355</v>
      </c>
      <c r="DL18" s="29" t="s">
        <v>355</v>
      </c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30" t="s">
        <v>356</v>
      </c>
      <c r="DY18" s="30" t="s">
        <v>357</v>
      </c>
      <c r="DZ18" s="44">
        <v>40716</v>
      </c>
    </row>
    <row r="19" spans="1:130" ht="18.75">
      <c r="A19" s="70" t="s">
        <v>407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2"/>
    </row>
    <row r="20" spans="1:130" ht="12.75">
      <c r="A20" s="32">
        <v>15</v>
      </c>
      <c r="B20" s="31" t="s">
        <v>236</v>
      </c>
      <c r="C20" s="27"/>
      <c r="D20" s="27">
        <v>165</v>
      </c>
      <c r="E20" s="27">
        <v>63.5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60.5</v>
      </c>
      <c r="AM20" s="18">
        <v>60.5</v>
      </c>
      <c r="AN20" s="18">
        <v>59.9</v>
      </c>
      <c r="AO20" s="27">
        <v>59.8</v>
      </c>
      <c r="AP20" s="27">
        <v>59.8</v>
      </c>
      <c r="AQ20" s="27">
        <v>59.8</v>
      </c>
      <c r="AR20" s="46">
        <v>59.8</v>
      </c>
      <c r="AS20" s="27">
        <v>59.8</v>
      </c>
      <c r="AT20" s="27">
        <v>59.8</v>
      </c>
      <c r="AU20" s="27">
        <v>59.8</v>
      </c>
      <c r="AV20" s="27">
        <v>59.8</v>
      </c>
      <c r="AW20" s="27">
        <v>59.8</v>
      </c>
      <c r="AX20" s="46">
        <v>59</v>
      </c>
      <c r="AY20" s="27">
        <v>59</v>
      </c>
      <c r="AZ20" s="27">
        <v>59</v>
      </c>
      <c r="BA20" s="27">
        <v>59</v>
      </c>
      <c r="BB20" s="27">
        <v>59</v>
      </c>
      <c r="BC20" s="27">
        <v>59</v>
      </c>
      <c r="BD20" s="27"/>
      <c r="BE20" s="27"/>
      <c r="BF20" s="27"/>
      <c r="BG20" s="27"/>
      <c r="BH20" s="27"/>
      <c r="BI20" s="46">
        <v>58</v>
      </c>
      <c r="BJ20" s="27"/>
      <c r="BK20" s="27">
        <v>59</v>
      </c>
      <c r="BL20" s="27">
        <v>59</v>
      </c>
      <c r="BM20" s="27">
        <v>59</v>
      </c>
      <c r="BN20" s="27">
        <v>59</v>
      </c>
      <c r="BO20" s="27">
        <v>59</v>
      </c>
      <c r="BP20" s="27">
        <v>59</v>
      </c>
      <c r="BQ20" s="27">
        <v>59</v>
      </c>
      <c r="BR20" s="27">
        <v>59</v>
      </c>
      <c r="BS20" s="27">
        <v>59</v>
      </c>
      <c r="BT20" s="27">
        <v>59</v>
      </c>
      <c r="BU20" s="27">
        <v>59</v>
      </c>
      <c r="BV20" s="27">
        <v>59</v>
      </c>
      <c r="BW20" s="27">
        <v>59</v>
      </c>
      <c r="BX20" s="27">
        <v>59</v>
      </c>
      <c r="BY20" s="27">
        <v>59</v>
      </c>
      <c r="BZ20" s="27">
        <v>59</v>
      </c>
      <c r="CA20" s="27">
        <v>59</v>
      </c>
      <c r="CB20" s="27">
        <v>59</v>
      </c>
      <c r="CC20" s="27">
        <v>59</v>
      </c>
      <c r="CD20" s="27">
        <v>59</v>
      </c>
      <c r="CE20" s="27">
        <v>59</v>
      </c>
      <c r="CF20" s="27">
        <v>59</v>
      </c>
      <c r="CG20" s="27">
        <v>59</v>
      </c>
      <c r="CH20" s="27">
        <v>59</v>
      </c>
      <c r="CI20" s="27">
        <v>59</v>
      </c>
      <c r="CJ20" s="27">
        <v>57</v>
      </c>
      <c r="CK20" s="41">
        <f>E20-CJ20</f>
        <v>6.5</v>
      </c>
      <c r="CL20" s="26">
        <f>E20-CI20</f>
        <v>4.5</v>
      </c>
      <c r="CM20" s="41">
        <f>CI20-CJ20</f>
        <v>2</v>
      </c>
      <c r="CN20" s="41">
        <f>H20-CM20</f>
        <v>-2</v>
      </c>
      <c r="CO20" s="26">
        <f>H20-CL20</f>
        <v>-4.5</v>
      </c>
      <c r="CP20" s="41">
        <f>CN20-CO20</f>
        <v>2.5</v>
      </c>
      <c r="CQ20" s="41">
        <f>K20-CP20</f>
        <v>-2.5</v>
      </c>
      <c r="CR20" s="26">
        <f>K20-CO20</f>
        <v>4.5</v>
      </c>
      <c r="CS20" s="41">
        <f>CQ20-CR20</f>
        <v>-7</v>
      </c>
      <c r="CT20" s="41">
        <f>N20-CS20</f>
        <v>7</v>
      </c>
      <c r="CU20" s="26">
        <f>N20-CR20</f>
        <v>-4.5</v>
      </c>
      <c r="CV20" s="41">
        <f>CT20-CU20</f>
        <v>11.5</v>
      </c>
      <c r="CW20" s="41">
        <f>Q20-CV20</f>
        <v>-11.5</v>
      </c>
      <c r="CX20" s="26">
        <f>Q20-CU20</f>
        <v>4.5</v>
      </c>
      <c r="CY20" s="41">
        <f>CW20-CX20</f>
        <v>-16</v>
      </c>
      <c r="CZ20" s="41">
        <f>T20-CY20</f>
        <v>16</v>
      </c>
      <c r="DA20" s="26">
        <f>T20-CX20</f>
        <v>-4.5</v>
      </c>
      <c r="DB20" s="41">
        <f>CZ20-DA20</f>
        <v>20.5</v>
      </c>
      <c r="DC20" s="41">
        <f>W20-DB20</f>
        <v>-20.5</v>
      </c>
      <c r="DD20" s="26">
        <f>W20-DA20</f>
        <v>4.5</v>
      </c>
      <c r="DE20" s="41">
        <f>DC20-DD20</f>
        <v>-25</v>
      </c>
      <c r="DF20" s="41">
        <f>Z20-DE20</f>
        <v>25</v>
      </c>
      <c r="DG20" s="26">
        <f>Z20-DD20</f>
        <v>-4.5</v>
      </c>
      <c r="DH20" s="43">
        <f>CL20/CK20</f>
        <v>0.6923076923076923</v>
      </c>
      <c r="DI20" s="29"/>
      <c r="DJ20" s="28"/>
      <c r="DK20" s="29" t="s">
        <v>237</v>
      </c>
      <c r="DL20" s="29" t="s">
        <v>261</v>
      </c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 t="s">
        <v>238</v>
      </c>
      <c r="DX20" s="30"/>
      <c r="DY20" s="30"/>
      <c r="DZ20" s="44" t="s">
        <v>231</v>
      </c>
    </row>
    <row r="21" spans="1:130" ht="12.75">
      <c r="A21" s="32">
        <v>16</v>
      </c>
      <c r="B21" s="31" t="s">
        <v>371</v>
      </c>
      <c r="C21" s="27">
        <v>44</v>
      </c>
      <c r="D21" s="27">
        <v>172</v>
      </c>
      <c r="E21" s="27">
        <v>72.6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49"/>
      <c r="BE21" s="49"/>
      <c r="BF21" s="49"/>
      <c r="BG21" s="49"/>
      <c r="BH21" s="49"/>
      <c r="BI21" s="49"/>
      <c r="BJ21" s="49"/>
      <c r="BK21" s="49">
        <v>72.6</v>
      </c>
      <c r="BL21" s="46">
        <v>70.8</v>
      </c>
      <c r="BM21" s="54">
        <v>71.3</v>
      </c>
      <c r="BN21" s="46">
        <v>71</v>
      </c>
      <c r="BO21" s="27">
        <v>71</v>
      </c>
      <c r="BP21" s="27">
        <v>71</v>
      </c>
      <c r="BQ21" s="54">
        <v>71.1</v>
      </c>
      <c r="BR21" s="46">
        <v>70.6</v>
      </c>
      <c r="BS21" s="46">
        <v>69.8</v>
      </c>
      <c r="BT21" s="46">
        <v>69</v>
      </c>
      <c r="BU21" s="54">
        <v>69.7</v>
      </c>
      <c r="BV21" s="46">
        <v>69.2</v>
      </c>
      <c r="BW21" s="46">
        <v>67.7</v>
      </c>
      <c r="BX21" s="58">
        <v>67.7</v>
      </c>
      <c r="BY21" s="27">
        <v>67.7</v>
      </c>
      <c r="BZ21" s="54">
        <v>69.1</v>
      </c>
      <c r="CA21" s="46">
        <v>67.7</v>
      </c>
      <c r="CB21" s="54">
        <v>68.7</v>
      </c>
      <c r="CC21" s="54">
        <v>69.2</v>
      </c>
      <c r="CD21" s="58">
        <v>69.2</v>
      </c>
      <c r="CE21" s="27">
        <v>69.2</v>
      </c>
      <c r="CF21" s="46">
        <v>68.3</v>
      </c>
      <c r="CG21" s="46">
        <v>68.2</v>
      </c>
      <c r="CH21" s="54">
        <v>68.5</v>
      </c>
      <c r="CI21" s="46">
        <v>66.8</v>
      </c>
      <c r="CJ21" s="27">
        <v>67</v>
      </c>
      <c r="CK21" s="41">
        <f>E21-CJ21</f>
        <v>5.599999999999994</v>
      </c>
      <c r="CL21" s="26">
        <f>E21-CI21</f>
        <v>5.799999999999997</v>
      </c>
      <c r="CM21" s="41">
        <f>CI21-CJ21</f>
        <v>-0.20000000000000284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>
        <f>CL21/CK21</f>
        <v>1.0357142857142863</v>
      </c>
      <c r="DI21" s="29"/>
      <c r="DJ21" s="28">
        <f>AK21-AJ21</f>
        <v>0</v>
      </c>
      <c r="DK21" s="29" t="s">
        <v>358</v>
      </c>
      <c r="DL21" s="29" t="s">
        <v>422</v>
      </c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30" t="s">
        <v>351</v>
      </c>
      <c r="DY21" s="30" t="s">
        <v>350</v>
      </c>
      <c r="DZ21" s="44"/>
    </row>
    <row r="22" spans="1:130" ht="18.75">
      <c r="A22" s="70" t="s">
        <v>254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2"/>
    </row>
    <row r="23" spans="1:130" ht="12.75">
      <c r="A23" s="45">
        <v>17</v>
      </c>
      <c r="B23" s="31" t="s">
        <v>328</v>
      </c>
      <c r="C23" s="27">
        <v>25</v>
      </c>
      <c r="D23" s="27">
        <v>169</v>
      </c>
      <c r="E23" s="27">
        <v>59.5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>
        <v>59.5</v>
      </c>
      <c r="AN23" s="18"/>
      <c r="AO23" s="27">
        <v>60</v>
      </c>
      <c r="AP23" s="27">
        <v>60</v>
      </c>
      <c r="AQ23" s="27">
        <v>60</v>
      </c>
      <c r="AR23" s="46">
        <v>59.5</v>
      </c>
      <c r="AS23" s="27">
        <v>59.5</v>
      </c>
      <c r="AT23" s="46">
        <v>58.1</v>
      </c>
      <c r="AU23" s="27">
        <v>58.1</v>
      </c>
      <c r="AV23" s="46">
        <v>59.2</v>
      </c>
      <c r="AW23" s="46">
        <v>58.7</v>
      </c>
      <c r="AX23" s="46">
        <v>58.1</v>
      </c>
      <c r="AY23" s="46">
        <v>56.9</v>
      </c>
      <c r="AZ23" s="27">
        <v>56.9</v>
      </c>
      <c r="BA23" s="46">
        <v>58.5</v>
      </c>
      <c r="BB23" s="46">
        <v>58</v>
      </c>
      <c r="BC23" s="27">
        <v>58</v>
      </c>
      <c r="BD23" s="49"/>
      <c r="BE23" s="46">
        <v>57.3</v>
      </c>
      <c r="BF23" s="49"/>
      <c r="BG23" s="49">
        <v>58.2</v>
      </c>
      <c r="BH23" s="49"/>
      <c r="BI23" s="46">
        <v>57.5</v>
      </c>
      <c r="BJ23" s="49"/>
      <c r="BK23" s="58">
        <v>57.5</v>
      </c>
      <c r="BL23" s="27">
        <v>57.5</v>
      </c>
      <c r="BM23" s="27">
        <v>57.5</v>
      </c>
      <c r="BN23" s="27">
        <v>57.5</v>
      </c>
      <c r="BO23" s="54">
        <v>57.6</v>
      </c>
      <c r="BP23" s="27">
        <v>57.6</v>
      </c>
      <c r="BQ23" s="27">
        <v>57.6</v>
      </c>
      <c r="BR23" s="54">
        <v>59.5</v>
      </c>
      <c r="BS23" s="46">
        <v>59.2</v>
      </c>
      <c r="BT23" s="27">
        <v>59.2</v>
      </c>
      <c r="BU23" s="27">
        <v>59.2</v>
      </c>
      <c r="BV23" s="27">
        <v>59.2</v>
      </c>
      <c r="BW23" s="46">
        <v>59</v>
      </c>
      <c r="BX23" s="46">
        <v>58.3</v>
      </c>
      <c r="BY23" s="27">
        <v>58.3</v>
      </c>
      <c r="BZ23" s="27">
        <v>58.3</v>
      </c>
      <c r="CA23" s="27">
        <v>58.3</v>
      </c>
      <c r="CB23" s="27">
        <v>58.3</v>
      </c>
      <c r="CC23" s="46">
        <v>57.5</v>
      </c>
      <c r="CD23" s="58">
        <v>57.5</v>
      </c>
      <c r="CE23" s="27">
        <v>57.5</v>
      </c>
      <c r="CF23" s="27">
        <v>57.5</v>
      </c>
      <c r="CG23" s="27">
        <v>57.5</v>
      </c>
      <c r="CH23" s="27">
        <v>57.5</v>
      </c>
      <c r="CI23" s="27">
        <v>57.5</v>
      </c>
      <c r="CJ23" s="27">
        <v>55</v>
      </c>
      <c r="CK23" s="41">
        <f>E23-CJ23</f>
        <v>4.5</v>
      </c>
      <c r="CL23" s="26">
        <f>E23-CI23</f>
        <v>2</v>
      </c>
      <c r="CM23" s="41">
        <f>CI23-CJ23</f>
        <v>2.5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3">
        <f>CL23/CK23</f>
        <v>0.4444444444444444</v>
      </c>
      <c r="DI23" s="29"/>
      <c r="DJ23" s="28"/>
      <c r="DK23" s="29"/>
      <c r="DL23" s="47" t="s">
        <v>295</v>
      </c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 t="s">
        <v>241</v>
      </c>
      <c r="DX23" s="30" t="s">
        <v>230</v>
      </c>
      <c r="DY23" s="30" t="s">
        <v>240</v>
      </c>
      <c r="DZ23" s="44"/>
    </row>
    <row r="24" spans="1:130" ht="12.75">
      <c r="A24" s="45">
        <v>18</v>
      </c>
      <c r="B24" s="31" t="s">
        <v>316</v>
      </c>
      <c r="C24" s="27">
        <v>21</v>
      </c>
      <c r="D24" s="27">
        <v>166</v>
      </c>
      <c r="E24" s="27">
        <v>58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7"/>
      <c r="AP24" s="27"/>
      <c r="AQ24" s="27"/>
      <c r="AR24" s="46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46">
        <v>56.5</v>
      </c>
      <c r="BH24" s="49"/>
      <c r="BI24" s="46">
        <v>55.9</v>
      </c>
      <c r="BJ24" s="46">
        <v>55.1</v>
      </c>
      <c r="BK24" s="46">
        <v>54.9</v>
      </c>
      <c r="BL24" s="46">
        <v>54.4</v>
      </c>
      <c r="BM24" s="27">
        <v>54.4</v>
      </c>
      <c r="BN24" s="27">
        <v>54.4</v>
      </c>
      <c r="BO24" s="27">
        <v>54.4</v>
      </c>
      <c r="BP24" s="27">
        <v>54.4</v>
      </c>
      <c r="BQ24" s="27">
        <v>54.4</v>
      </c>
      <c r="BR24" s="27">
        <v>54.4</v>
      </c>
      <c r="BS24" s="27">
        <v>54.4</v>
      </c>
      <c r="BT24" s="27">
        <v>54.4</v>
      </c>
      <c r="BU24" s="27">
        <v>54.4</v>
      </c>
      <c r="BV24" s="27">
        <v>54.4</v>
      </c>
      <c r="BW24" s="27">
        <v>54.4</v>
      </c>
      <c r="BX24" s="27">
        <v>54.4</v>
      </c>
      <c r="BY24" s="27">
        <v>54.4</v>
      </c>
      <c r="BZ24" s="27">
        <v>54.4</v>
      </c>
      <c r="CA24" s="27">
        <v>54.4</v>
      </c>
      <c r="CB24" s="27">
        <v>54.4</v>
      </c>
      <c r="CC24" s="27">
        <v>54.4</v>
      </c>
      <c r="CD24" s="27">
        <v>54.4</v>
      </c>
      <c r="CE24" s="27">
        <v>54.4</v>
      </c>
      <c r="CF24" s="27">
        <v>54.4</v>
      </c>
      <c r="CG24" s="27">
        <v>54.4</v>
      </c>
      <c r="CH24" s="27">
        <v>54.4</v>
      </c>
      <c r="CI24" s="27">
        <v>54.4</v>
      </c>
      <c r="CJ24" s="27">
        <v>53</v>
      </c>
      <c r="CK24" s="41">
        <f>E24-CJ24</f>
        <v>5</v>
      </c>
      <c r="CL24" s="26">
        <f>E24-CI24</f>
        <v>3.6000000000000014</v>
      </c>
      <c r="CM24" s="41">
        <f>CI24-CJ24</f>
        <v>1.3999999999999986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3">
        <f>CL24/CK24</f>
        <v>0.7200000000000003</v>
      </c>
      <c r="DI24" s="29"/>
      <c r="DJ24" s="28"/>
      <c r="DK24" s="29" t="s">
        <v>317</v>
      </c>
      <c r="DL24" s="29" t="s">
        <v>326</v>
      </c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30"/>
      <c r="DY24" s="30"/>
      <c r="DZ24" s="44"/>
    </row>
    <row r="25" spans="1:130" ht="18" customHeight="1">
      <c r="A25" s="73" t="s">
        <v>255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5"/>
    </row>
    <row r="26" spans="1:130" ht="12.75">
      <c r="A26" s="32">
        <v>19</v>
      </c>
      <c r="B26" s="31" t="s">
        <v>131</v>
      </c>
      <c r="C26" s="27">
        <v>25</v>
      </c>
      <c r="D26" s="27">
        <v>163</v>
      </c>
      <c r="E26" s="27">
        <v>56</v>
      </c>
      <c r="F26" s="18"/>
      <c r="G26" s="18"/>
      <c r="H26" s="18"/>
      <c r="I26" s="18"/>
      <c r="J26" s="18"/>
      <c r="K26" s="18"/>
      <c r="L26" s="18"/>
      <c r="M26" s="18"/>
      <c r="N26" s="18">
        <v>56</v>
      </c>
      <c r="O26" s="18">
        <v>56</v>
      </c>
      <c r="P26" s="18">
        <v>56</v>
      </c>
      <c r="Q26" s="18">
        <v>56</v>
      </c>
      <c r="R26" s="18">
        <v>56</v>
      </c>
      <c r="S26" s="18">
        <v>56</v>
      </c>
      <c r="T26" s="18">
        <v>56</v>
      </c>
      <c r="U26" s="18">
        <v>56</v>
      </c>
      <c r="V26" s="18">
        <v>56</v>
      </c>
      <c r="W26" s="18">
        <v>55.7</v>
      </c>
      <c r="X26" s="18">
        <v>55.7</v>
      </c>
      <c r="Y26" s="18">
        <v>55.7</v>
      </c>
      <c r="Z26" s="18">
        <v>55.7</v>
      </c>
      <c r="AA26" s="18">
        <v>55.7</v>
      </c>
      <c r="AB26" s="18">
        <v>55.7</v>
      </c>
      <c r="AC26" s="18">
        <v>55.7</v>
      </c>
      <c r="AD26" s="18">
        <v>55.7</v>
      </c>
      <c r="AE26" s="18">
        <v>55.7</v>
      </c>
      <c r="AF26" s="18">
        <v>55.7</v>
      </c>
      <c r="AG26" s="18">
        <v>55.7</v>
      </c>
      <c r="AH26" s="18"/>
      <c r="AI26" s="18"/>
      <c r="AJ26" s="18"/>
      <c r="AK26" s="18"/>
      <c r="AL26" s="18"/>
      <c r="AM26" s="18"/>
      <c r="AN26" s="18"/>
      <c r="AO26" s="27">
        <v>55.7</v>
      </c>
      <c r="AP26" s="27">
        <v>55.7</v>
      </c>
      <c r="AQ26" s="27">
        <v>55.7</v>
      </c>
      <c r="AR26" s="27">
        <v>55.7</v>
      </c>
      <c r="AS26" s="27">
        <v>55.7</v>
      </c>
      <c r="AT26" s="27">
        <v>55.7</v>
      </c>
      <c r="AU26" s="27">
        <v>55.7</v>
      </c>
      <c r="AV26" s="27">
        <v>55.7</v>
      </c>
      <c r="AW26" s="27">
        <v>55.7</v>
      </c>
      <c r="AX26" s="46">
        <v>56</v>
      </c>
      <c r="AY26" s="27">
        <v>56</v>
      </c>
      <c r="AZ26" s="46">
        <v>56</v>
      </c>
      <c r="BA26" s="27">
        <v>56</v>
      </c>
      <c r="BB26" s="27">
        <v>56</v>
      </c>
      <c r="BC26" s="27">
        <v>56</v>
      </c>
      <c r="BD26" s="27">
        <v>54.9</v>
      </c>
      <c r="BE26" s="27"/>
      <c r="BF26" s="27"/>
      <c r="BG26" s="27"/>
      <c r="BH26" s="27"/>
      <c r="BI26" s="27"/>
      <c r="BJ26" s="27"/>
      <c r="BK26" s="27">
        <v>54.9</v>
      </c>
      <c r="BL26" s="27">
        <v>54.9</v>
      </c>
      <c r="BM26" s="27">
        <v>54.9</v>
      </c>
      <c r="BN26" s="27">
        <v>54.9</v>
      </c>
      <c r="BO26" s="27">
        <v>54.9</v>
      </c>
      <c r="BP26" s="27">
        <v>54.9</v>
      </c>
      <c r="BQ26" s="27">
        <v>54.9</v>
      </c>
      <c r="BR26" s="27">
        <v>54.9</v>
      </c>
      <c r="BS26" s="27">
        <v>54.9</v>
      </c>
      <c r="BT26" s="27">
        <v>54.9</v>
      </c>
      <c r="BU26" s="27">
        <v>54.9</v>
      </c>
      <c r="BV26" s="27">
        <v>54.9</v>
      </c>
      <c r="BW26" s="27">
        <v>54.9</v>
      </c>
      <c r="BX26" s="27">
        <v>54.9</v>
      </c>
      <c r="BY26" s="27">
        <v>54.9</v>
      </c>
      <c r="BZ26" s="27">
        <v>54.9</v>
      </c>
      <c r="CA26" s="27">
        <v>54.9</v>
      </c>
      <c r="CB26" s="27">
        <v>54.9</v>
      </c>
      <c r="CC26" s="27">
        <v>54.9</v>
      </c>
      <c r="CD26" s="27">
        <v>54.9</v>
      </c>
      <c r="CE26" s="27">
        <v>54.9</v>
      </c>
      <c r="CF26" s="27">
        <v>54.9</v>
      </c>
      <c r="CG26" s="27">
        <v>54.9</v>
      </c>
      <c r="CH26" s="27">
        <v>54.9</v>
      </c>
      <c r="CI26" s="27">
        <v>54.9</v>
      </c>
      <c r="CJ26" s="27">
        <v>53</v>
      </c>
      <c r="CK26" s="41">
        <f>E26-CJ26</f>
        <v>3</v>
      </c>
      <c r="CL26" s="26">
        <f>E26-CI26</f>
        <v>1.1000000000000014</v>
      </c>
      <c r="CM26" s="41">
        <f>CI26-CJ26</f>
        <v>1.8999999999999986</v>
      </c>
      <c r="CN26" s="41">
        <f>H26-CM26</f>
        <v>-1.8999999999999986</v>
      </c>
      <c r="CO26" s="26">
        <f>H26-CL26</f>
        <v>-1.1000000000000014</v>
      </c>
      <c r="CP26" s="41">
        <f>CN26-CO26</f>
        <v>-0.7999999999999972</v>
      </c>
      <c r="CQ26" s="41">
        <f>K26-CP26</f>
        <v>0.7999999999999972</v>
      </c>
      <c r="CR26" s="26">
        <f>K26-CO26</f>
        <v>1.1000000000000014</v>
      </c>
      <c r="CS26" s="41">
        <f>CQ26-CR26</f>
        <v>-0.30000000000000426</v>
      </c>
      <c r="CT26" s="41">
        <f>N26-CS26</f>
        <v>56.300000000000004</v>
      </c>
      <c r="CU26" s="26">
        <f>N26-CR26</f>
        <v>54.9</v>
      </c>
      <c r="CV26" s="41">
        <f>CT26-CU26</f>
        <v>1.4000000000000057</v>
      </c>
      <c r="CW26" s="41">
        <f>Q26-CV26</f>
        <v>54.599999999999994</v>
      </c>
      <c r="CX26" s="26">
        <f>Q26-CU26</f>
        <v>1.1000000000000014</v>
      </c>
      <c r="CY26" s="41">
        <f>CW26-CX26</f>
        <v>53.49999999999999</v>
      </c>
      <c r="CZ26" s="41">
        <f>T26-CY26</f>
        <v>2.500000000000007</v>
      </c>
      <c r="DA26" s="26">
        <f>T26-CX26</f>
        <v>54.9</v>
      </c>
      <c r="DB26" s="41">
        <f>CZ26-DA26</f>
        <v>-52.39999999999999</v>
      </c>
      <c r="DC26" s="41">
        <f>W26-DB26</f>
        <v>108.1</v>
      </c>
      <c r="DD26" s="26">
        <f>W26-DA26</f>
        <v>0.8000000000000043</v>
      </c>
      <c r="DE26" s="41">
        <f>DC26-DD26</f>
        <v>107.29999999999998</v>
      </c>
      <c r="DF26" s="41">
        <f>Z26-DE26</f>
        <v>-51.59999999999998</v>
      </c>
      <c r="DG26" s="26">
        <f>Z26-DD26</f>
        <v>54.9</v>
      </c>
      <c r="DH26" s="43">
        <f>CL26/CK26</f>
        <v>0.36666666666666714</v>
      </c>
      <c r="DI26" s="29"/>
      <c r="DJ26" s="28"/>
      <c r="DK26" s="29" t="s">
        <v>132</v>
      </c>
      <c r="DL26" s="29" t="s">
        <v>205</v>
      </c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 t="s">
        <v>133</v>
      </c>
      <c r="DX26" s="30" t="s">
        <v>134</v>
      </c>
      <c r="DY26" s="30" t="s">
        <v>135</v>
      </c>
      <c r="DZ26" s="44">
        <v>40323</v>
      </c>
    </row>
    <row r="27" spans="1:130" ht="12.75">
      <c r="A27" s="32">
        <v>20</v>
      </c>
      <c r="B27" s="31" t="s">
        <v>153</v>
      </c>
      <c r="C27" s="27">
        <v>29</v>
      </c>
      <c r="D27" s="27">
        <v>170</v>
      </c>
      <c r="E27" s="27">
        <v>61.5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58">
        <v>61.5</v>
      </c>
      <c r="BR27" s="58">
        <v>61.5</v>
      </c>
      <c r="BS27" s="58">
        <v>61.5</v>
      </c>
      <c r="BT27" s="58">
        <v>61.5</v>
      </c>
      <c r="BU27" s="58">
        <v>61.5</v>
      </c>
      <c r="BV27" s="58">
        <v>61.5</v>
      </c>
      <c r="BW27" s="27">
        <v>61.5</v>
      </c>
      <c r="BX27" s="27">
        <v>61.5</v>
      </c>
      <c r="BY27" s="27">
        <v>61.5</v>
      </c>
      <c r="BZ27" s="27">
        <v>61.5</v>
      </c>
      <c r="CA27" s="27">
        <v>61.5</v>
      </c>
      <c r="CB27" s="27">
        <v>61.5</v>
      </c>
      <c r="CC27" s="27">
        <v>61.5</v>
      </c>
      <c r="CD27" s="27">
        <v>61.5</v>
      </c>
      <c r="CE27" s="27">
        <v>61.5</v>
      </c>
      <c r="CF27" s="27">
        <v>61.5</v>
      </c>
      <c r="CG27" s="27">
        <v>61.5</v>
      </c>
      <c r="CH27" s="27">
        <v>61.5</v>
      </c>
      <c r="CI27" s="27">
        <v>61.5</v>
      </c>
      <c r="CJ27" s="27">
        <v>59</v>
      </c>
      <c r="CK27" s="41">
        <f>E27-CJ27</f>
        <v>2.5</v>
      </c>
      <c r="CL27" s="26">
        <f>E27-CI27</f>
        <v>0</v>
      </c>
      <c r="CM27" s="41">
        <f>CI27-CJ27</f>
        <v>2.5</v>
      </c>
      <c r="CN27" s="41">
        <f>H27-CM27</f>
        <v>-2.5</v>
      </c>
      <c r="CO27" s="26">
        <f>H27-CL27</f>
        <v>0</v>
      </c>
      <c r="CP27" s="41">
        <f>CN27-CO27</f>
        <v>-2.5</v>
      </c>
      <c r="CQ27" s="41">
        <f>K27-CP27</f>
        <v>2.5</v>
      </c>
      <c r="CR27" s="26">
        <f>K27-CO27</f>
        <v>0</v>
      </c>
      <c r="CS27" s="41">
        <f>CQ27-CR27</f>
        <v>2.5</v>
      </c>
      <c r="CT27" s="41">
        <f>N27-CS27</f>
        <v>-2.5</v>
      </c>
      <c r="CU27" s="26">
        <f>N27-CR27</f>
        <v>0</v>
      </c>
      <c r="CV27" s="41">
        <f>CT27-CU27</f>
        <v>-2.5</v>
      </c>
      <c r="CW27" s="41">
        <f>Q27-CV27</f>
        <v>2.5</v>
      </c>
      <c r="CX27" s="26">
        <f>Q27-CU27</f>
        <v>0</v>
      </c>
      <c r="CY27" s="41">
        <f>CW27-CX27</f>
        <v>2.5</v>
      </c>
      <c r="CZ27" s="41">
        <f>T27-CY27</f>
        <v>-2.5</v>
      </c>
      <c r="DA27" s="26">
        <f>T27-CX27</f>
        <v>0</v>
      </c>
      <c r="DB27" s="41">
        <f>CZ27-DA27</f>
        <v>-2.5</v>
      </c>
      <c r="DC27" s="41">
        <f>W27-DB27</f>
        <v>2.5</v>
      </c>
      <c r="DD27" s="26">
        <f>W27-DA27</f>
        <v>0</v>
      </c>
      <c r="DE27" s="41">
        <f>DC27-DD27</f>
        <v>2.5</v>
      </c>
      <c r="DF27" s="41">
        <f>Z27-DE27</f>
        <v>-2.5</v>
      </c>
      <c r="DG27" s="26">
        <f>Z27-DD27</f>
        <v>0</v>
      </c>
      <c r="DH27" s="43">
        <f>CL27/CK27</f>
        <v>0</v>
      </c>
      <c r="DI27" s="29"/>
      <c r="DJ27" s="28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30"/>
      <c r="DY27" s="30"/>
      <c r="DZ27" s="44"/>
    </row>
    <row r="28" spans="1:130" ht="12.75">
      <c r="A28" s="21"/>
      <c r="B28" s="22" t="s">
        <v>140</v>
      </c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4"/>
      <c r="CL28" s="24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5"/>
      <c r="DI28" s="20"/>
      <c r="DJ28" s="20"/>
      <c r="DK28" s="20"/>
      <c r="DL28" s="20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</row>
    <row r="29" spans="1:130" ht="12.75">
      <c r="A29" s="32">
        <v>1</v>
      </c>
      <c r="B29" s="31" t="s">
        <v>141</v>
      </c>
      <c r="C29" s="27">
        <v>24</v>
      </c>
      <c r="D29" s="27">
        <v>165</v>
      </c>
      <c r="E29" s="27">
        <v>61.5</v>
      </c>
      <c r="F29" s="18">
        <v>60</v>
      </c>
      <c r="G29" s="18">
        <v>60.7</v>
      </c>
      <c r="H29" s="18">
        <v>60</v>
      </c>
      <c r="I29" s="18">
        <v>61</v>
      </c>
      <c r="J29" s="18">
        <v>60</v>
      </c>
      <c r="K29" s="18">
        <v>59.5</v>
      </c>
      <c r="L29" s="18">
        <v>59.2</v>
      </c>
      <c r="M29" s="18">
        <v>59</v>
      </c>
      <c r="N29" s="18">
        <v>58.4</v>
      </c>
      <c r="O29" s="18">
        <v>57.8</v>
      </c>
      <c r="P29" s="18">
        <v>56.7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>
        <v>57</v>
      </c>
      <c r="CK29" s="41">
        <f aca="true" t="shared" si="8" ref="CK29:CK41">E29-CJ29</f>
        <v>4.5</v>
      </c>
      <c r="CL29" s="26"/>
      <c r="CM29" s="41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3">
        <f>CL29/CK29</f>
        <v>0</v>
      </c>
      <c r="DI29" s="29">
        <f>E29</f>
        <v>61.5</v>
      </c>
      <c r="DJ29" s="28"/>
      <c r="DK29" s="29" t="s">
        <v>142</v>
      </c>
      <c r="DL29" s="29" t="s">
        <v>143</v>
      </c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>
        <v>59</v>
      </c>
      <c r="DX29" s="30" t="s">
        <v>144</v>
      </c>
      <c r="DY29" s="30" t="s">
        <v>145</v>
      </c>
      <c r="DZ29" s="44" t="s">
        <v>53</v>
      </c>
    </row>
    <row r="30" spans="1:130" ht="12.75">
      <c r="A30" s="32">
        <v>2</v>
      </c>
      <c r="B30" s="31" t="s">
        <v>101</v>
      </c>
      <c r="C30" s="27">
        <v>27</v>
      </c>
      <c r="D30" s="27">
        <v>173</v>
      </c>
      <c r="E30" s="27">
        <v>59</v>
      </c>
      <c r="F30" s="18">
        <v>59</v>
      </c>
      <c r="G30" s="18">
        <v>59</v>
      </c>
      <c r="H30" s="18">
        <v>58.5</v>
      </c>
      <c r="I30" s="18">
        <v>58.5</v>
      </c>
      <c r="J30" s="18">
        <v>58.5</v>
      </c>
      <c r="K30" s="18">
        <v>58.5</v>
      </c>
      <c r="L30" s="18">
        <v>57.3</v>
      </c>
      <c r="M30" s="18">
        <v>57.3</v>
      </c>
      <c r="N30" s="18">
        <v>57.3</v>
      </c>
      <c r="O30" s="18">
        <v>57.3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>
        <v>57.5</v>
      </c>
      <c r="CK30" s="41">
        <f t="shared" si="8"/>
        <v>1.5</v>
      </c>
      <c r="CL30" s="26"/>
      <c r="CM30" s="41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3">
        <f aca="true" t="shared" si="9" ref="DH30:DH35">CL30/CK30</f>
        <v>0</v>
      </c>
      <c r="DI30" s="29"/>
      <c r="DJ30" s="28"/>
      <c r="DK30" s="29" t="s">
        <v>102</v>
      </c>
      <c r="DL30" s="29" t="s">
        <v>103</v>
      </c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30" t="s">
        <v>104</v>
      </c>
      <c r="DY30" s="30" t="s">
        <v>105</v>
      </c>
      <c r="DZ30" s="44">
        <v>40274</v>
      </c>
    </row>
    <row r="31" spans="1:130" ht="12.75">
      <c r="A31" s="32">
        <v>3</v>
      </c>
      <c r="B31" s="31" t="s">
        <v>126</v>
      </c>
      <c r="C31" s="27">
        <v>25</v>
      </c>
      <c r="D31" s="27">
        <v>172</v>
      </c>
      <c r="E31" s="27">
        <v>55</v>
      </c>
      <c r="F31" s="18"/>
      <c r="G31" s="18"/>
      <c r="H31" s="18"/>
      <c r="I31" s="18"/>
      <c r="J31" s="18"/>
      <c r="K31" s="18"/>
      <c r="L31" s="18"/>
      <c r="M31" s="18"/>
      <c r="N31" s="18">
        <v>55</v>
      </c>
      <c r="O31" s="18">
        <v>54</v>
      </c>
      <c r="P31" s="18">
        <v>54</v>
      </c>
      <c r="Q31" s="18">
        <v>54</v>
      </c>
      <c r="R31" s="18">
        <v>54</v>
      </c>
      <c r="S31" s="18">
        <v>54</v>
      </c>
      <c r="T31" s="18">
        <v>52</v>
      </c>
      <c r="U31" s="18">
        <v>50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>
        <v>52</v>
      </c>
      <c r="CK31" s="41">
        <f t="shared" si="8"/>
        <v>3</v>
      </c>
      <c r="CL31" s="26"/>
      <c r="CM31" s="41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3">
        <f t="shared" si="9"/>
        <v>0</v>
      </c>
      <c r="DI31" s="29"/>
      <c r="DJ31" s="28"/>
      <c r="DK31" s="29" t="s">
        <v>127</v>
      </c>
      <c r="DL31" s="29" t="s">
        <v>128</v>
      </c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30" t="s">
        <v>129</v>
      </c>
      <c r="DY31" s="30" t="s">
        <v>130</v>
      </c>
      <c r="DZ31" s="44">
        <v>40322</v>
      </c>
    </row>
    <row r="32" spans="1:130" ht="12.75">
      <c r="A32" s="32">
        <v>4</v>
      </c>
      <c r="B32" s="31" t="s">
        <v>90</v>
      </c>
      <c r="C32" s="27">
        <v>34</v>
      </c>
      <c r="D32" s="27">
        <v>165</v>
      </c>
      <c r="E32" s="27">
        <v>59.7</v>
      </c>
      <c r="F32" s="18">
        <v>59</v>
      </c>
      <c r="G32" s="18">
        <v>59.7</v>
      </c>
      <c r="H32" s="18">
        <v>59.7</v>
      </c>
      <c r="I32" s="18">
        <v>58.7</v>
      </c>
      <c r="J32" s="18">
        <v>58.5</v>
      </c>
      <c r="K32" s="18">
        <v>58.5</v>
      </c>
      <c r="L32" s="18">
        <v>58.4</v>
      </c>
      <c r="M32" s="18">
        <v>58</v>
      </c>
      <c r="N32" s="18">
        <v>57.6</v>
      </c>
      <c r="O32" s="18">
        <v>56.6</v>
      </c>
      <c r="P32" s="18">
        <v>56.4</v>
      </c>
      <c r="Q32" s="18">
        <v>56</v>
      </c>
      <c r="R32" s="18">
        <v>55.6</v>
      </c>
      <c r="S32" s="18">
        <v>55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>
        <v>55</v>
      </c>
      <c r="CK32" s="41">
        <f t="shared" si="8"/>
        <v>4.700000000000003</v>
      </c>
      <c r="CL32" s="26"/>
      <c r="CM32" s="41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3">
        <f t="shared" si="9"/>
        <v>0</v>
      </c>
      <c r="DI32" s="29">
        <f>E32</f>
        <v>59.7</v>
      </c>
      <c r="DJ32" s="28"/>
      <c r="DK32" s="29" t="s">
        <v>91</v>
      </c>
      <c r="DL32" s="29" t="s">
        <v>156</v>
      </c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30" t="s">
        <v>92</v>
      </c>
      <c r="DY32" s="30" t="s">
        <v>93</v>
      </c>
      <c r="DZ32" s="44" t="s">
        <v>53</v>
      </c>
    </row>
    <row r="33" spans="1:130" ht="12.75">
      <c r="A33" s="32">
        <v>5</v>
      </c>
      <c r="B33" s="31" t="s">
        <v>117</v>
      </c>
      <c r="C33" s="27">
        <v>25</v>
      </c>
      <c r="D33" s="27">
        <v>170</v>
      </c>
      <c r="E33" s="27">
        <v>65</v>
      </c>
      <c r="F33" s="18"/>
      <c r="G33" s="18"/>
      <c r="H33" s="18"/>
      <c r="I33" s="18"/>
      <c r="J33" s="18"/>
      <c r="K33" s="18"/>
      <c r="L33" s="18"/>
      <c r="M33" s="18">
        <v>65</v>
      </c>
      <c r="N33" s="18">
        <v>64</v>
      </c>
      <c r="O33" s="18">
        <v>63.5</v>
      </c>
      <c r="P33" s="18">
        <v>63</v>
      </c>
      <c r="Q33" s="18">
        <v>63</v>
      </c>
      <c r="R33" s="18">
        <v>62</v>
      </c>
      <c r="S33" s="18">
        <v>62</v>
      </c>
      <c r="T33" s="18">
        <v>62</v>
      </c>
      <c r="U33" s="18">
        <v>61.7</v>
      </c>
      <c r="V33" s="18">
        <v>61.8</v>
      </c>
      <c r="W33" s="18">
        <v>60.3</v>
      </c>
      <c r="X33" s="18">
        <v>60.2</v>
      </c>
      <c r="Y33" s="18">
        <v>60.3</v>
      </c>
      <c r="Z33" s="18">
        <v>60.1</v>
      </c>
      <c r="AA33" s="18">
        <v>60</v>
      </c>
      <c r="AB33" s="18">
        <v>60</v>
      </c>
      <c r="AC33" s="18">
        <v>60</v>
      </c>
      <c r="AD33" s="18">
        <v>60</v>
      </c>
      <c r="AE33" s="18">
        <v>59.9</v>
      </c>
      <c r="AF33" s="18">
        <v>58.7</v>
      </c>
      <c r="AG33" s="18">
        <v>58.8</v>
      </c>
      <c r="AH33" s="18"/>
      <c r="AI33" s="18">
        <v>58.6</v>
      </c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>
        <v>59</v>
      </c>
      <c r="CK33" s="41">
        <f t="shared" si="8"/>
        <v>6</v>
      </c>
      <c r="CL33" s="26"/>
      <c r="CM33" s="41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3">
        <f t="shared" si="9"/>
        <v>0</v>
      </c>
      <c r="DI33" s="29"/>
      <c r="DJ33" s="28"/>
      <c r="DK33" s="29" t="s">
        <v>118</v>
      </c>
      <c r="DL33" s="29" t="s">
        <v>218</v>
      </c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30" t="s">
        <v>119</v>
      </c>
      <c r="DY33" s="30" t="s">
        <v>120</v>
      </c>
      <c r="DZ33" s="44">
        <v>40321</v>
      </c>
    </row>
    <row r="34" spans="1:130" ht="12.75">
      <c r="A34" s="32">
        <v>6</v>
      </c>
      <c r="B34" s="31" t="s">
        <v>189</v>
      </c>
      <c r="C34" s="27">
        <v>25</v>
      </c>
      <c r="D34" s="27">
        <v>168</v>
      </c>
      <c r="E34" s="27">
        <v>61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59</v>
      </c>
      <c r="AA34" s="18">
        <v>58</v>
      </c>
      <c r="AB34" s="18">
        <v>58</v>
      </c>
      <c r="AC34" s="18">
        <v>57</v>
      </c>
      <c r="AD34" s="18">
        <v>56.6</v>
      </c>
      <c r="AE34" s="18">
        <v>56</v>
      </c>
      <c r="AF34" s="18">
        <v>55</v>
      </c>
      <c r="AG34" s="18">
        <v>54</v>
      </c>
      <c r="AH34" s="18">
        <v>53.5</v>
      </c>
      <c r="AI34" s="18"/>
      <c r="AJ34" s="18">
        <v>53</v>
      </c>
      <c r="AK34" s="18"/>
      <c r="AL34" s="18"/>
      <c r="AM34" s="18"/>
      <c r="AN34" s="18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>
        <v>54</v>
      </c>
      <c r="CK34" s="41">
        <f t="shared" si="8"/>
        <v>7</v>
      </c>
      <c r="CL34" s="26"/>
      <c r="CM34" s="41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3">
        <f t="shared" si="9"/>
        <v>0</v>
      </c>
      <c r="DI34" s="29"/>
      <c r="DJ34" s="28"/>
      <c r="DK34" s="29" t="s">
        <v>193</v>
      </c>
      <c r="DL34" s="29" t="s">
        <v>227</v>
      </c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30"/>
      <c r="DY34" s="30" t="s">
        <v>202</v>
      </c>
      <c r="DZ34" s="44"/>
    </row>
    <row r="35" spans="1:130" ht="12.75">
      <c r="A35" s="32">
        <v>7</v>
      </c>
      <c r="B35" s="31" t="s">
        <v>114</v>
      </c>
      <c r="C35" s="27">
        <v>25</v>
      </c>
      <c r="D35" s="27">
        <v>163</v>
      </c>
      <c r="E35" s="27">
        <v>61</v>
      </c>
      <c r="F35" s="18"/>
      <c r="G35" s="18"/>
      <c r="H35" s="18"/>
      <c r="I35" s="18"/>
      <c r="J35" s="18"/>
      <c r="K35" s="18"/>
      <c r="L35" s="18">
        <v>60</v>
      </c>
      <c r="M35" s="18">
        <v>59.4</v>
      </c>
      <c r="N35" s="18">
        <v>59</v>
      </c>
      <c r="O35" s="18">
        <v>58.6</v>
      </c>
      <c r="P35" s="18">
        <v>58.6</v>
      </c>
      <c r="Q35" s="18">
        <v>58.6</v>
      </c>
      <c r="R35" s="18">
        <v>57.75</v>
      </c>
      <c r="S35" s="18">
        <v>57.7</v>
      </c>
      <c r="T35" s="18">
        <v>57</v>
      </c>
      <c r="U35" s="18">
        <v>57</v>
      </c>
      <c r="V35" s="18">
        <v>56.5</v>
      </c>
      <c r="W35" s="18">
        <v>56.5</v>
      </c>
      <c r="X35" s="18">
        <v>55</v>
      </c>
      <c r="Y35" s="18">
        <v>55</v>
      </c>
      <c r="Z35" s="18">
        <v>55</v>
      </c>
      <c r="AA35" s="18">
        <v>55</v>
      </c>
      <c r="AB35" s="18">
        <v>55</v>
      </c>
      <c r="AC35" s="18">
        <v>55</v>
      </c>
      <c r="AD35" s="18">
        <v>55</v>
      </c>
      <c r="AE35" s="18">
        <v>55.7</v>
      </c>
      <c r="AF35" s="18">
        <v>55.7</v>
      </c>
      <c r="AG35" s="18" t="s">
        <v>228</v>
      </c>
      <c r="AH35" s="18"/>
      <c r="AI35" s="18"/>
      <c r="AJ35" s="18"/>
      <c r="AK35" s="18"/>
      <c r="AL35" s="18"/>
      <c r="AM35" s="18"/>
      <c r="AN35" s="18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>
        <v>53</v>
      </c>
      <c r="CK35" s="41">
        <f t="shared" si="8"/>
        <v>8</v>
      </c>
      <c r="CL35" s="26"/>
      <c r="CM35" s="41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3">
        <f t="shared" si="9"/>
        <v>0</v>
      </c>
      <c r="DI35" s="29"/>
      <c r="DJ35" s="28"/>
      <c r="DK35" s="29" t="s">
        <v>115</v>
      </c>
      <c r="DL35" s="29" t="s">
        <v>181</v>
      </c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30" t="s">
        <v>74</v>
      </c>
      <c r="DY35" s="30" t="s">
        <v>116</v>
      </c>
      <c r="DZ35" s="44">
        <v>40299</v>
      </c>
    </row>
    <row r="36" spans="1:130" ht="12.75">
      <c r="A36" s="32">
        <v>8</v>
      </c>
      <c r="B36" s="31" t="s">
        <v>220</v>
      </c>
      <c r="C36" s="27"/>
      <c r="D36" s="27">
        <v>160</v>
      </c>
      <c r="E36" s="27">
        <v>55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>
        <v>55</v>
      </c>
      <c r="AI36" s="18"/>
      <c r="AJ36" s="18">
        <v>53.9</v>
      </c>
      <c r="AK36" s="18">
        <v>53</v>
      </c>
      <c r="AL36" s="18">
        <v>51.4</v>
      </c>
      <c r="AM36" s="18"/>
      <c r="AN36" s="18">
        <v>50.9</v>
      </c>
      <c r="AO36" s="27">
        <v>50.9</v>
      </c>
      <c r="AP36" s="27">
        <v>50.9</v>
      </c>
      <c r="AQ36" s="27">
        <v>49.5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>
        <v>50</v>
      </c>
      <c r="CK36" s="41">
        <f t="shared" si="8"/>
        <v>5</v>
      </c>
      <c r="CL36" s="26"/>
      <c r="CM36" s="41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3">
        <f aca="true" t="shared" si="10" ref="DH36:DH41">CL36/CK36</f>
        <v>0</v>
      </c>
      <c r="DI36" s="29"/>
      <c r="DJ36" s="28">
        <f>AK36-AJ36</f>
        <v>-0.8999999999999986</v>
      </c>
      <c r="DK36" s="29" t="s">
        <v>221</v>
      </c>
      <c r="DL36" s="29" t="s">
        <v>246</v>
      </c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30"/>
      <c r="DY36" s="30" t="s">
        <v>222</v>
      </c>
      <c r="DZ36" s="44"/>
    </row>
    <row r="37" spans="1:130" ht="12.75">
      <c r="A37" s="32">
        <v>9</v>
      </c>
      <c r="B37" s="31" t="s">
        <v>110</v>
      </c>
      <c r="C37" s="27">
        <v>21</v>
      </c>
      <c r="D37" s="27">
        <v>162</v>
      </c>
      <c r="E37" s="27">
        <v>54</v>
      </c>
      <c r="F37" s="18">
        <v>54</v>
      </c>
      <c r="G37" s="18">
        <v>54</v>
      </c>
      <c r="H37" s="18">
        <v>54</v>
      </c>
      <c r="I37" s="18">
        <v>53</v>
      </c>
      <c r="J37" s="18">
        <v>53</v>
      </c>
      <c r="K37" s="18">
        <v>53</v>
      </c>
      <c r="L37" s="18">
        <v>53</v>
      </c>
      <c r="M37" s="18">
        <v>52</v>
      </c>
      <c r="N37" s="18">
        <v>52</v>
      </c>
      <c r="O37" s="18">
        <v>53</v>
      </c>
      <c r="P37" s="18">
        <v>52</v>
      </c>
      <c r="Q37" s="18">
        <v>52</v>
      </c>
      <c r="R37" s="18">
        <v>52</v>
      </c>
      <c r="S37" s="18">
        <v>52</v>
      </c>
      <c r="T37" s="18">
        <v>51</v>
      </c>
      <c r="U37" s="18"/>
      <c r="V37" s="18"/>
      <c r="W37" s="18" t="s">
        <v>191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>
        <v>51</v>
      </c>
      <c r="CK37" s="41">
        <f t="shared" si="8"/>
        <v>3</v>
      </c>
      <c r="CL37" s="26"/>
      <c r="CM37" s="4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3">
        <f t="shared" si="10"/>
        <v>0</v>
      </c>
      <c r="DI37" s="29"/>
      <c r="DJ37" s="28"/>
      <c r="DK37" s="29" t="s">
        <v>111</v>
      </c>
      <c r="DL37" s="29" t="s">
        <v>163</v>
      </c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30" t="s">
        <v>112</v>
      </c>
      <c r="DY37" s="30" t="s">
        <v>113</v>
      </c>
      <c r="DZ37" s="44">
        <v>40263</v>
      </c>
    </row>
    <row r="38" spans="1:130" ht="12.75">
      <c r="A38" s="32">
        <v>10</v>
      </c>
      <c r="B38" s="31" t="s">
        <v>64</v>
      </c>
      <c r="C38" s="27">
        <v>23</v>
      </c>
      <c r="D38" s="27">
        <v>172</v>
      </c>
      <c r="E38" s="27">
        <v>74</v>
      </c>
      <c r="F38" s="18">
        <v>73.2</v>
      </c>
      <c r="G38" s="18">
        <v>73.2</v>
      </c>
      <c r="H38" s="18">
        <v>72</v>
      </c>
      <c r="I38" s="18">
        <v>73</v>
      </c>
      <c r="J38" s="18">
        <v>73</v>
      </c>
      <c r="K38" s="18">
        <v>73</v>
      </c>
      <c r="L38" s="18">
        <v>73</v>
      </c>
      <c r="M38" s="18">
        <v>72</v>
      </c>
      <c r="N38" s="18">
        <v>70</v>
      </c>
      <c r="O38" s="18">
        <v>68.8</v>
      </c>
      <c r="P38" s="18">
        <v>68.8</v>
      </c>
      <c r="Q38" s="18">
        <v>67</v>
      </c>
      <c r="R38" s="18">
        <v>67</v>
      </c>
      <c r="S38" s="18">
        <v>67</v>
      </c>
      <c r="T38" s="18">
        <v>67</v>
      </c>
      <c r="U38" s="18">
        <v>66</v>
      </c>
      <c r="V38" s="18">
        <v>66.7</v>
      </c>
      <c r="W38" s="18" t="s">
        <v>191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>
        <v>60</v>
      </c>
      <c r="CK38" s="41">
        <f t="shared" si="8"/>
        <v>14</v>
      </c>
      <c r="CL38" s="26"/>
      <c r="CM38" s="4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3">
        <f t="shared" si="10"/>
        <v>0</v>
      </c>
      <c r="DI38" s="29"/>
      <c r="DJ38" s="28"/>
      <c r="DK38" s="29" t="s">
        <v>65</v>
      </c>
      <c r="DL38" s="29" t="s">
        <v>167</v>
      </c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30" t="s">
        <v>66</v>
      </c>
      <c r="DY38" s="30" t="s">
        <v>67</v>
      </c>
      <c r="DZ38" s="44" t="s">
        <v>53</v>
      </c>
    </row>
    <row r="39" spans="1:130" ht="14.25" customHeight="1">
      <c r="A39" s="32">
        <v>11</v>
      </c>
      <c r="B39" s="31" t="s">
        <v>190</v>
      </c>
      <c r="C39" s="27">
        <v>27</v>
      </c>
      <c r="D39" s="27">
        <v>165</v>
      </c>
      <c r="E39" s="27">
        <v>82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81.2</v>
      </c>
      <c r="AB39" s="18">
        <v>81</v>
      </c>
      <c r="AC39" s="18">
        <v>80</v>
      </c>
      <c r="AD39" s="18">
        <v>80</v>
      </c>
      <c r="AE39" s="18">
        <v>79</v>
      </c>
      <c r="AF39" s="18">
        <v>79</v>
      </c>
      <c r="AG39" s="18">
        <v>79</v>
      </c>
      <c r="AH39" s="18"/>
      <c r="AI39" s="18">
        <v>79</v>
      </c>
      <c r="AJ39" s="18"/>
      <c r="AK39" s="18"/>
      <c r="AL39" s="18">
        <v>79</v>
      </c>
      <c r="AM39" s="18">
        <v>79</v>
      </c>
      <c r="AN39" s="18">
        <v>79</v>
      </c>
      <c r="AO39" s="27">
        <v>78</v>
      </c>
      <c r="AP39" s="27">
        <v>77</v>
      </c>
      <c r="AQ39" s="27">
        <v>77</v>
      </c>
      <c r="AR39" s="46">
        <v>77</v>
      </c>
      <c r="AS39" s="27">
        <v>77</v>
      </c>
      <c r="AT39" s="27">
        <v>77</v>
      </c>
      <c r="AU39" s="46">
        <v>77</v>
      </c>
      <c r="AV39" s="46">
        <v>77</v>
      </c>
      <c r="AW39" s="46">
        <v>75.5</v>
      </c>
      <c r="AX39" s="27">
        <v>75.5</v>
      </c>
      <c r="AY39" s="27">
        <v>75.5</v>
      </c>
      <c r="AZ39" s="46">
        <v>75.5</v>
      </c>
      <c r="BA39" s="27">
        <v>75.5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>
        <v>60</v>
      </c>
      <c r="CK39" s="41">
        <f t="shared" si="8"/>
        <v>22</v>
      </c>
      <c r="CL39" s="26"/>
      <c r="CM39" s="41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3">
        <f t="shared" si="10"/>
        <v>0</v>
      </c>
      <c r="DI39" s="29"/>
      <c r="DJ39" s="28"/>
      <c r="DK39" s="29" t="s">
        <v>199</v>
      </c>
      <c r="DL39" s="29" t="s">
        <v>248</v>
      </c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30" t="s">
        <v>74</v>
      </c>
      <c r="DY39" s="30" t="s">
        <v>200</v>
      </c>
      <c r="DZ39" s="44"/>
    </row>
    <row r="40" spans="1:130" ht="12.75">
      <c r="A40" s="32">
        <v>12</v>
      </c>
      <c r="B40" s="31" t="s">
        <v>123</v>
      </c>
      <c r="C40" s="27">
        <v>24</v>
      </c>
      <c r="D40" s="27">
        <v>163</v>
      </c>
      <c r="E40" s="27">
        <v>66</v>
      </c>
      <c r="F40" s="18">
        <v>61</v>
      </c>
      <c r="G40" s="18">
        <v>61</v>
      </c>
      <c r="H40" s="18">
        <v>61</v>
      </c>
      <c r="I40" s="18">
        <v>61</v>
      </c>
      <c r="J40" s="18">
        <v>61</v>
      </c>
      <c r="K40" s="18">
        <v>61</v>
      </c>
      <c r="L40" s="18">
        <v>61</v>
      </c>
      <c r="M40" s="18">
        <v>61</v>
      </c>
      <c r="N40" s="18">
        <v>61</v>
      </c>
      <c r="O40" s="18">
        <v>61</v>
      </c>
      <c r="P40" s="18"/>
      <c r="Q40" s="18"/>
      <c r="R40" s="18"/>
      <c r="S40" s="18"/>
      <c r="T40" s="18"/>
      <c r="U40" s="18"/>
      <c r="V40" s="18"/>
      <c r="W40" s="18"/>
      <c r="X40" s="18">
        <v>66</v>
      </c>
      <c r="Y40" s="18">
        <v>66</v>
      </c>
      <c r="Z40" s="18">
        <v>66</v>
      </c>
      <c r="AA40" s="18">
        <f>Y40+1</f>
        <v>67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>
        <v>61</v>
      </c>
      <c r="AP40" s="27">
        <v>61</v>
      </c>
      <c r="AQ40" s="27">
        <v>61</v>
      </c>
      <c r="AR40" s="27">
        <v>61</v>
      </c>
      <c r="AS40" s="27">
        <v>61</v>
      </c>
      <c r="AT40" s="27">
        <v>61</v>
      </c>
      <c r="AU40" s="27">
        <v>61</v>
      </c>
      <c r="AV40" s="27">
        <v>61</v>
      </c>
      <c r="AW40" s="27">
        <v>61</v>
      </c>
      <c r="AX40" s="27">
        <v>61</v>
      </c>
      <c r="AY40" s="27">
        <v>61</v>
      </c>
      <c r="AZ40" s="46">
        <v>59</v>
      </c>
      <c r="BA40" s="27">
        <v>59</v>
      </c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>
        <v>55</v>
      </c>
      <c r="CK40" s="41">
        <f t="shared" si="8"/>
        <v>11</v>
      </c>
      <c r="CL40" s="26"/>
      <c r="CM40" s="41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3">
        <f t="shared" si="10"/>
        <v>0</v>
      </c>
      <c r="DI40" s="29"/>
      <c r="DJ40" s="28"/>
      <c r="DK40" s="29" t="s">
        <v>185</v>
      </c>
      <c r="DL40" s="29" t="s">
        <v>185</v>
      </c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 t="s">
        <v>124</v>
      </c>
      <c r="DX40" s="30"/>
      <c r="DY40" s="30" t="s">
        <v>125</v>
      </c>
      <c r="DZ40" s="44" t="s">
        <v>53</v>
      </c>
    </row>
    <row r="41" spans="1:130" ht="13.5" thickBot="1">
      <c r="A41" s="32">
        <v>13</v>
      </c>
      <c r="B41" s="31" t="s">
        <v>76</v>
      </c>
      <c r="C41" s="27">
        <v>24</v>
      </c>
      <c r="D41" s="27">
        <v>160</v>
      </c>
      <c r="E41" s="27">
        <v>62</v>
      </c>
      <c r="F41" s="18">
        <v>62</v>
      </c>
      <c r="G41" s="18">
        <v>62</v>
      </c>
      <c r="H41" s="18">
        <v>62</v>
      </c>
      <c r="I41" s="18">
        <v>61.9</v>
      </c>
      <c r="J41" s="18">
        <v>62</v>
      </c>
      <c r="K41" s="18">
        <v>60.5</v>
      </c>
      <c r="L41" s="18">
        <v>61</v>
      </c>
      <c r="M41" s="18">
        <v>61</v>
      </c>
      <c r="N41" s="18">
        <v>61</v>
      </c>
      <c r="O41" s="18">
        <v>61</v>
      </c>
      <c r="P41" s="18">
        <v>60.8</v>
      </c>
      <c r="Q41" s="18">
        <v>60.8</v>
      </c>
      <c r="R41" s="18"/>
      <c r="S41" s="18">
        <v>61.6</v>
      </c>
      <c r="T41" s="18">
        <v>60.5</v>
      </c>
      <c r="U41" s="18">
        <v>60.8</v>
      </c>
      <c r="V41" s="18">
        <v>60.8</v>
      </c>
      <c r="W41" s="18">
        <v>60.7</v>
      </c>
      <c r="X41" s="18">
        <v>60.7</v>
      </c>
      <c r="Y41" s="18">
        <v>60.7</v>
      </c>
      <c r="Z41" s="18">
        <v>60.7</v>
      </c>
      <c r="AA41" s="18">
        <v>62</v>
      </c>
      <c r="AB41" s="18">
        <v>62</v>
      </c>
      <c r="AC41" s="18">
        <v>62.1</v>
      </c>
      <c r="AD41" s="18">
        <v>62</v>
      </c>
      <c r="AE41" s="18">
        <v>61.6</v>
      </c>
      <c r="AF41" s="18">
        <v>60.9</v>
      </c>
      <c r="AG41" s="18">
        <v>60.9</v>
      </c>
      <c r="AH41" s="18">
        <v>60.2</v>
      </c>
      <c r="AI41" s="18"/>
      <c r="AJ41" s="18">
        <v>59.7</v>
      </c>
      <c r="AK41" s="18">
        <v>59.5</v>
      </c>
      <c r="AL41" s="18"/>
      <c r="AM41" s="18"/>
      <c r="AN41" s="18"/>
      <c r="AO41" s="27">
        <v>59.5</v>
      </c>
      <c r="AP41" s="27">
        <v>59.5</v>
      </c>
      <c r="AQ41" s="27">
        <v>59.5</v>
      </c>
      <c r="AR41" s="27">
        <v>59.5</v>
      </c>
      <c r="AS41" s="27">
        <v>59.5</v>
      </c>
      <c r="AT41" s="27">
        <v>59.5</v>
      </c>
      <c r="AU41" s="27">
        <v>59.5</v>
      </c>
      <c r="AV41" s="27">
        <v>59.5</v>
      </c>
      <c r="AW41" s="27">
        <v>59.5</v>
      </c>
      <c r="AX41" s="27">
        <v>59.5</v>
      </c>
      <c r="AY41" s="27">
        <v>59.5</v>
      </c>
      <c r="AZ41" s="27">
        <v>59.5</v>
      </c>
      <c r="BA41" s="27">
        <v>59.5</v>
      </c>
      <c r="BB41" s="27">
        <v>59.5</v>
      </c>
      <c r="BC41" s="27">
        <v>59.5</v>
      </c>
      <c r="BD41" s="49"/>
      <c r="BE41" s="49"/>
      <c r="BF41" s="49"/>
      <c r="BG41" s="49"/>
      <c r="BH41" s="49"/>
      <c r="BI41" s="49"/>
      <c r="BJ41" s="49"/>
      <c r="BK41" s="49">
        <v>59.5</v>
      </c>
      <c r="BL41" s="49">
        <v>59.5</v>
      </c>
      <c r="BM41" s="49">
        <v>59.5</v>
      </c>
      <c r="BN41" s="49">
        <v>59.5</v>
      </c>
      <c r="BO41" s="49">
        <v>59.5</v>
      </c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27">
        <v>54</v>
      </c>
      <c r="CK41" s="41">
        <f t="shared" si="8"/>
        <v>8</v>
      </c>
      <c r="CL41" s="26"/>
      <c r="CM41" s="4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3">
        <f t="shared" si="10"/>
        <v>0</v>
      </c>
      <c r="DI41" s="29"/>
      <c r="DJ41" s="28">
        <f>AK41-AJ41</f>
        <v>-0.20000000000000284</v>
      </c>
      <c r="DK41" s="29" t="s">
        <v>77</v>
      </c>
      <c r="DL41" s="29" t="s">
        <v>78</v>
      </c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30" t="s">
        <v>79</v>
      </c>
      <c r="DY41" s="30" t="s">
        <v>80</v>
      </c>
      <c r="DZ41" s="44"/>
    </row>
    <row r="42" spans="5:114" ht="13.5" thickBot="1"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8" t="s">
        <v>146</v>
      </c>
      <c r="CK42" s="12">
        <f>SUM(CK6:CK10,CK13:CK18,CK21:CK21,CK23:CK24,CK26:CK27)</f>
        <v>151.79999999999998</v>
      </c>
      <c r="CL42" s="12">
        <f>SUM(CL6:CL10,CL13:CL18,CL21:CL21,CL23:CL24,CL26:CL27)</f>
        <v>29.89999999999999</v>
      </c>
      <c r="CM42" s="12">
        <f>SUM(CM6:CM10,CM13:CM18,CM21:CM21,CM23:CM24,CM26:CM27)</f>
        <v>121.9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59"/>
      <c r="DH42" s="60"/>
      <c r="DJ42" s="17">
        <f>SUM(DJ6:DJ33)</f>
        <v>-0.5</v>
      </c>
    </row>
    <row r="43" spans="90:112" ht="12.75">
      <c r="CL43" s="14">
        <f>CL42/CK42</f>
        <v>0.19696969696969693</v>
      </c>
      <c r="CM43" s="14">
        <f>CM42/CK42</f>
        <v>0.8030303030303032</v>
      </c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</row>
    <row r="44" spans="2:115" ht="12.75">
      <c r="B44" s="3"/>
      <c r="DK44" s="19"/>
    </row>
    <row r="45" ht="12.75">
      <c r="B45" s="4"/>
    </row>
    <row r="46" ht="12.75"/>
    <row r="55" spans="2:91" ht="12.75">
      <c r="B55" s="2" t="s">
        <v>147</v>
      </c>
      <c r="CK55" s="2"/>
      <c r="CL55" s="2"/>
      <c r="CM55" s="2"/>
    </row>
  </sheetData>
  <sheetProtection/>
  <mergeCells count="5">
    <mergeCell ref="A3:DZ3"/>
    <mergeCell ref="A12:DZ12"/>
    <mergeCell ref="A19:DZ19"/>
    <mergeCell ref="A22:DZ22"/>
    <mergeCell ref="A25:DZ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8.25390625" style="2" customWidth="1"/>
    <col min="6" max="7" width="8.375" style="2" customWidth="1"/>
    <col min="8" max="8" width="6.375" style="2" customWidth="1"/>
    <col min="9" max="9" width="11.125" style="13" customWidth="1"/>
    <col min="10" max="10" width="10.875" style="13" customWidth="1"/>
    <col min="11" max="11" width="10.75390625" style="13" customWidth="1"/>
    <col min="12" max="12" width="8.25390625" style="2" hidden="1" customWidth="1"/>
    <col min="13" max="21" width="8.625" style="2" hidden="1" customWidth="1"/>
    <col min="22" max="22" width="8.00390625" style="2" hidden="1" customWidth="1"/>
    <col min="23" max="31" width="8.375" style="2" hidden="1" customWidth="1"/>
    <col min="32" max="32" width="9.375" style="2" customWidth="1"/>
    <col min="33" max="33" width="1.37890625" style="2" hidden="1" customWidth="1"/>
    <col min="34" max="34" width="0.12890625" style="2" customWidth="1"/>
    <col min="35" max="35" width="18.75390625" style="2" customWidth="1"/>
    <col min="36" max="36" width="16.00390625" style="2" customWidth="1"/>
    <col min="37" max="47" width="13.75390625" style="2" hidden="1" customWidth="1"/>
    <col min="48" max="48" width="11.25390625" style="2" customWidth="1"/>
    <col min="49" max="49" width="31.375" style="2" customWidth="1"/>
    <col min="50" max="16384" width="9.125" style="2" customWidth="1"/>
  </cols>
  <sheetData>
    <row r="1" spans="5:47" s="5" customFormat="1" ht="12.75">
      <c r="E1" s="6"/>
      <c r="F1" s="6"/>
      <c r="G1" s="6"/>
      <c r="I1" s="11"/>
      <c r="J1" s="11"/>
      <c r="K1" s="11"/>
      <c r="AI1" s="6"/>
      <c r="AJ1" s="7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9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7" t="s">
        <v>409</v>
      </c>
      <c r="G2" s="37" t="s">
        <v>421</v>
      </c>
      <c r="H2" s="36" t="s">
        <v>16</v>
      </c>
      <c r="I2" s="38" t="s">
        <v>17</v>
      </c>
      <c r="J2" s="38" t="s">
        <v>18</v>
      </c>
      <c r="K2" s="38" t="s">
        <v>19</v>
      </c>
      <c r="L2" s="36" t="s">
        <v>20</v>
      </c>
      <c r="M2" s="36"/>
      <c r="N2" s="36"/>
      <c r="O2" s="36"/>
      <c r="P2" s="36"/>
      <c r="Q2" s="36"/>
      <c r="R2" s="36"/>
      <c r="S2" s="36"/>
      <c r="T2" s="36"/>
      <c r="U2" s="36"/>
      <c r="V2" s="36" t="s">
        <v>21</v>
      </c>
      <c r="W2" s="36" t="s">
        <v>22</v>
      </c>
      <c r="X2" s="36" t="s">
        <v>23</v>
      </c>
      <c r="Y2" s="36" t="s">
        <v>24</v>
      </c>
      <c r="Z2" s="36" t="s">
        <v>25</v>
      </c>
      <c r="AA2" s="36" t="s">
        <v>26</v>
      </c>
      <c r="AB2" s="36" t="s">
        <v>27</v>
      </c>
      <c r="AC2" s="36" t="s">
        <v>28</v>
      </c>
      <c r="AD2" s="36" t="s">
        <v>29</v>
      </c>
      <c r="AE2" s="36" t="s">
        <v>30</v>
      </c>
      <c r="AF2" s="36" t="s">
        <v>31</v>
      </c>
      <c r="AG2" s="36" t="s">
        <v>20</v>
      </c>
      <c r="AH2" s="36" t="s">
        <v>32</v>
      </c>
      <c r="AI2" s="36" t="s">
        <v>33</v>
      </c>
      <c r="AJ2" s="36" t="s">
        <v>34</v>
      </c>
      <c r="AK2" s="39" t="s">
        <v>35</v>
      </c>
      <c r="AL2" s="39" t="s">
        <v>36</v>
      </c>
      <c r="AM2" s="39" t="s">
        <v>37</v>
      </c>
      <c r="AN2" s="39" t="s">
        <v>38</v>
      </c>
      <c r="AO2" s="39" t="s">
        <v>39</v>
      </c>
      <c r="AP2" s="39" t="s">
        <v>40</v>
      </c>
      <c r="AQ2" s="39" t="s">
        <v>41</v>
      </c>
      <c r="AR2" s="39" t="s">
        <v>42</v>
      </c>
      <c r="AS2" s="39" t="s">
        <v>43</v>
      </c>
      <c r="AT2" s="39" t="s">
        <v>44</v>
      </c>
      <c r="AU2" s="39" t="s">
        <v>45</v>
      </c>
      <c r="AV2" s="39" t="s">
        <v>46</v>
      </c>
      <c r="AW2" s="39" t="s">
        <v>47</v>
      </c>
    </row>
    <row r="3" spans="1:49" ht="18.7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49" ht="13.5" customHeight="1">
      <c r="A4" s="32">
        <v>1</v>
      </c>
      <c r="B4" s="31" t="s">
        <v>368</v>
      </c>
      <c r="C4" s="27">
        <v>27</v>
      </c>
      <c r="D4" s="27">
        <v>178</v>
      </c>
      <c r="E4" s="64">
        <v>112.4</v>
      </c>
      <c r="F4" s="27">
        <v>112.4</v>
      </c>
      <c r="G4" s="54">
        <v>112.6</v>
      </c>
      <c r="H4" s="27">
        <v>109</v>
      </c>
      <c r="I4" s="41">
        <f aca="true" t="shared" si="0" ref="I4:I15">E4-H4</f>
        <v>3.4000000000000057</v>
      </c>
      <c r="J4" s="26">
        <f aca="true" t="shared" si="1" ref="J4:J15">E4-G4</f>
        <v>-0.19999999999998863</v>
      </c>
      <c r="K4" s="41">
        <f aca="true" t="shared" si="2" ref="K4:K15">G4-H4</f>
        <v>3.5999999999999943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>
        <f aca="true" t="shared" si="3" ref="AF4:AF15">J4/I4</f>
        <v>-0.05882352941176126</v>
      </c>
      <c r="AG4" s="29"/>
      <c r="AH4" s="28"/>
      <c r="AI4" s="47"/>
      <c r="AJ4" s="47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65">
        <v>40908</v>
      </c>
      <c r="AW4" s="30" t="s">
        <v>417</v>
      </c>
    </row>
    <row r="5" spans="1:49" ht="12.75">
      <c r="A5" s="32">
        <v>2</v>
      </c>
      <c r="B5" s="31" t="s">
        <v>303</v>
      </c>
      <c r="C5" s="27">
        <v>30</v>
      </c>
      <c r="D5" s="27">
        <v>165</v>
      </c>
      <c r="E5" s="64">
        <v>73.5</v>
      </c>
      <c r="F5" s="27">
        <v>73.5</v>
      </c>
      <c r="G5" s="27">
        <v>73.5</v>
      </c>
      <c r="H5" s="27">
        <v>67.5</v>
      </c>
      <c r="I5" s="41">
        <f t="shared" si="0"/>
        <v>6</v>
      </c>
      <c r="J5" s="26">
        <f t="shared" si="1"/>
        <v>0</v>
      </c>
      <c r="K5" s="41">
        <f t="shared" si="2"/>
        <v>6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>
        <f t="shared" si="3"/>
        <v>0</v>
      </c>
      <c r="AG5" s="29">
        <f>E5</f>
        <v>73.5</v>
      </c>
      <c r="AH5" s="28" t="e">
        <f>#REF!-#REF!</f>
        <v>#REF!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65">
        <v>40908</v>
      </c>
      <c r="AW5" s="30"/>
    </row>
    <row r="6" spans="1:49" ht="12.75">
      <c r="A6" s="32">
        <v>3</v>
      </c>
      <c r="B6" s="31" t="s">
        <v>81</v>
      </c>
      <c r="C6" s="27">
        <v>28</v>
      </c>
      <c r="D6" s="27">
        <v>153</v>
      </c>
      <c r="E6" s="64">
        <v>73</v>
      </c>
      <c r="F6" s="27">
        <v>73</v>
      </c>
      <c r="G6" s="46">
        <v>71</v>
      </c>
      <c r="H6" s="27">
        <v>65</v>
      </c>
      <c r="I6" s="41">
        <f t="shared" si="0"/>
        <v>8</v>
      </c>
      <c r="J6" s="26">
        <f t="shared" si="1"/>
        <v>2</v>
      </c>
      <c r="K6" s="41">
        <f t="shared" si="2"/>
        <v>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>
        <f t="shared" si="3"/>
        <v>0.25</v>
      </c>
      <c r="AG6" s="29"/>
      <c r="AH6" s="28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65">
        <v>40908</v>
      </c>
      <c r="AW6" s="30" t="s">
        <v>413</v>
      </c>
    </row>
    <row r="7" spans="1:49" ht="12.75">
      <c r="A7" s="32">
        <v>4</v>
      </c>
      <c r="B7" s="31" t="s">
        <v>73</v>
      </c>
      <c r="C7" s="27">
        <v>29</v>
      </c>
      <c r="D7" s="27">
        <v>172</v>
      </c>
      <c r="E7" s="64">
        <v>90</v>
      </c>
      <c r="F7" s="27">
        <v>90</v>
      </c>
      <c r="G7" s="27">
        <v>90</v>
      </c>
      <c r="H7" s="27"/>
      <c r="I7" s="41"/>
      <c r="J7" s="26">
        <f t="shared" si="1"/>
        <v>0</v>
      </c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 t="e">
        <f t="shared" si="3"/>
        <v>#DIV/0!</v>
      </c>
      <c r="AG7" s="29">
        <f>E7</f>
        <v>90</v>
      </c>
      <c r="AH7" s="28"/>
      <c r="AI7" s="29" t="s">
        <v>408</v>
      </c>
      <c r="AJ7" s="29" t="s">
        <v>408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65">
        <v>40908</v>
      </c>
      <c r="AW7" s="30" t="s">
        <v>411</v>
      </c>
    </row>
    <row r="8" spans="1:49" ht="12.75">
      <c r="A8" s="32">
        <v>5</v>
      </c>
      <c r="B8" s="31" t="s">
        <v>369</v>
      </c>
      <c r="C8" s="27">
        <v>21</v>
      </c>
      <c r="D8" s="27">
        <v>165</v>
      </c>
      <c r="E8" s="64">
        <v>58.3</v>
      </c>
      <c r="F8" s="27">
        <v>58.3</v>
      </c>
      <c r="G8" s="54">
        <v>60</v>
      </c>
      <c r="H8" s="27">
        <v>55</v>
      </c>
      <c r="I8" s="41">
        <f t="shared" si="0"/>
        <v>3.299999999999997</v>
      </c>
      <c r="J8" s="26">
        <f t="shared" si="1"/>
        <v>-1.7000000000000028</v>
      </c>
      <c r="K8" s="41">
        <f t="shared" si="2"/>
        <v>5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>
        <f t="shared" si="3"/>
        <v>-0.5151515151515165</v>
      </c>
      <c r="AG8" s="29"/>
      <c r="AH8" s="28"/>
      <c r="AI8" s="29" t="s">
        <v>423</v>
      </c>
      <c r="AJ8" s="29" t="s">
        <v>423</v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65">
        <v>40908</v>
      </c>
      <c r="AW8" s="30" t="s">
        <v>412</v>
      </c>
    </row>
    <row r="9" spans="1:49" ht="12.75">
      <c r="A9" s="32">
        <v>6</v>
      </c>
      <c r="B9" s="48" t="s">
        <v>298</v>
      </c>
      <c r="C9" s="27">
        <v>23</v>
      </c>
      <c r="D9" s="27">
        <v>175</v>
      </c>
      <c r="E9" s="27">
        <v>70.8</v>
      </c>
      <c r="F9" s="27">
        <v>70.8</v>
      </c>
      <c r="G9" s="27">
        <v>70.8</v>
      </c>
      <c r="H9" s="27">
        <v>68</v>
      </c>
      <c r="I9" s="41">
        <f t="shared" si="0"/>
        <v>2.799999999999997</v>
      </c>
      <c r="J9" s="26">
        <f t="shared" si="1"/>
        <v>0</v>
      </c>
      <c r="K9" s="41">
        <f t="shared" si="2"/>
        <v>2.799999999999997</v>
      </c>
      <c r="L9" s="41" t="e">
        <f>#REF!-K9</f>
        <v>#REF!</v>
      </c>
      <c r="M9" s="26" t="e">
        <f>#REF!-J9</f>
        <v>#REF!</v>
      </c>
      <c r="N9" s="41" t="e">
        <f>L9-M9</f>
        <v>#REF!</v>
      </c>
      <c r="O9" s="41" t="e">
        <f>#REF!-N9</f>
        <v>#REF!</v>
      </c>
      <c r="P9" s="26" t="e">
        <f>#REF!-M9</f>
        <v>#REF!</v>
      </c>
      <c r="Q9" s="41" t="e">
        <f>O9-P9</f>
        <v>#REF!</v>
      </c>
      <c r="R9" s="41" t="e">
        <f>#REF!-Q9</f>
        <v>#REF!</v>
      </c>
      <c r="S9" s="26" t="e">
        <f>#REF!-P9</f>
        <v>#REF!</v>
      </c>
      <c r="T9" s="41" t="e">
        <f>R9-S9</f>
        <v>#REF!</v>
      </c>
      <c r="U9" s="41" t="e">
        <f>#REF!-T9</f>
        <v>#REF!</v>
      </c>
      <c r="V9" s="26" t="e">
        <f>#REF!-S9</f>
        <v>#REF!</v>
      </c>
      <c r="W9" s="41" t="e">
        <f>U9-V9</f>
        <v>#REF!</v>
      </c>
      <c r="X9" s="41" t="e">
        <f>#REF!-W9</f>
        <v>#REF!</v>
      </c>
      <c r="Y9" s="26" t="e">
        <f>#REF!-V9</f>
        <v>#REF!</v>
      </c>
      <c r="Z9" s="41" t="e">
        <f>X9-Y9</f>
        <v>#REF!</v>
      </c>
      <c r="AA9" s="41" t="e">
        <f>#REF!-Z9</f>
        <v>#REF!</v>
      </c>
      <c r="AB9" s="26" t="e">
        <f>#REF!-Y9</f>
        <v>#REF!</v>
      </c>
      <c r="AC9" s="41" t="e">
        <f>AA9-AB9</f>
        <v>#REF!</v>
      </c>
      <c r="AD9" s="41" t="e">
        <f>#REF!-AC9</f>
        <v>#REF!</v>
      </c>
      <c r="AE9" s="26" t="e">
        <f>#REF!-AB9</f>
        <v>#REF!</v>
      </c>
      <c r="AF9" s="43">
        <f t="shared" si="3"/>
        <v>0</v>
      </c>
      <c r="AG9" s="29"/>
      <c r="AH9" s="28"/>
      <c r="AI9" s="29" t="s">
        <v>419</v>
      </c>
      <c r="AJ9" s="29" t="s">
        <v>419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65">
        <v>40908</v>
      </c>
      <c r="AW9" s="30"/>
    </row>
    <row r="10" spans="1:49" ht="12.75">
      <c r="A10" s="32">
        <v>7</v>
      </c>
      <c r="B10" s="31" t="s">
        <v>256</v>
      </c>
      <c r="C10" s="27"/>
      <c r="D10" s="27">
        <v>166</v>
      </c>
      <c r="E10" s="27">
        <v>70.4</v>
      </c>
      <c r="F10" s="27">
        <v>70.4</v>
      </c>
      <c r="G10" s="58">
        <v>70.4</v>
      </c>
      <c r="H10" s="27">
        <v>69.4</v>
      </c>
      <c r="I10" s="41">
        <f t="shared" si="0"/>
        <v>1</v>
      </c>
      <c r="J10" s="26">
        <f t="shared" si="1"/>
        <v>0</v>
      </c>
      <c r="K10" s="41">
        <f t="shared" si="2"/>
        <v>1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>
        <f t="shared" si="3"/>
        <v>0</v>
      </c>
      <c r="AG10" s="29"/>
      <c r="AH10" s="28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65">
        <v>40908</v>
      </c>
      <c r="AW10" s="30" t="s">
        <v>418</v>
      </c>
    </row>
    <row r="11" spans="1:50" ht="12.75">
      <c r="A11" s="32">
        <v>8</v>
      </c>
      <c r="B11" s="31" t="s">
        <v>387</v>
      </c>
      <c r="C11" s="27">
        <v>34</v>
      </c>
      <c r="D11" s="27">
        <v>176</v>
      </c>
      <c r="E11" s="27">
        <v>64</v>
      </c>
      <c r="F11" s="27">
        <v>64</v>
      </c>
      <c r="G11" s="58">
        <v>64</v>
      </c>
      <c r="H11" s="27">
        <v>60</v>
      </c>
      <c r="I11" s="41">
        <f>E11-H11</f>
        <v>4</v>
      </c>
      <c r="J11" s="26">
        <f>E11-G11</f>
        <v>0</v>
      </c>
      <c r="K11" s="41">
        <f>G11-H11</f>
        <v>4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>
        <f>J11/I11</f>
        <v>0</v>
      </c>
      <c r="AG11" s="29"/>
      <c r="AH11" s="28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65">
        <v>40908</v>
      </c>
      <c r="AW11" s="30"/>
      <c r="AX11" s="66"/>
    </row>
    <row r="12" spans="1:49" ht="12.75">
      <c r="A12" s="32">
        <v>9</v>
      </c>
      <c r="B12" s="31" t="s">
        <v>236</v>
      </c>
      <c r="C12" s="27"/>
      <c r="D12" s="27">
        <v>165</v>
      </c>
      <c r="E12" s="27"/>
      <c r="F12" s="27"/>
      <c r="G12" s="27"/>
      <c r="H12" s="27"/>
      <c r="I12" s="41">
        <f t="shared" si="0"/>
        <v>0</v>
      </c>
      <c r="J12" s="26">
        <f t="shared" si="1"/>
        <v>0</v>
      </c>
      <c r="K12" s="41">
        <f t="shared" si="2"/>
        <v>0</v>
      </c>
      <c r="L12" s="41" t="e">
        <f>#REF!-K12</f>
        <v>#REF!</v>
      </c>
      <c r="M12" s="26" t="e">
        <f>#REF!-J12</f>
        <v>#REF!</v>
      </c>
      <c r="N12" s="41" t="e">
        <f>L12-M12</f>
        <v>#REF!</v>
      </c>
      <c r="O12" s="41" t="e">
        <f>#REF!-N12</f>
        <v>#REF!</v>
      </c>
      <c r="P12" s="26" t="e">
        <f>#REF!-M12</f>
        <v>#REF!</v>
      </c>
      <c r="Q12" s="41" t="e">
        <f>O12-P12</f>
        <v>#REF!</v>
      </c>
      <c r="R12" s="41" t="e">
        <f>#REF!-Q12</f>
        <v>#REF!</v>
      </c>
      <c r="S12" s="26" t="e">
        <f>#REF!-P12</f>
        <v>#REF!</v>
      </c>
      <c r="T12" s="41" t="e">
        <f>R12-S12</f>
        <v>#REF!</v>
      </c>
      <c r="U12" s="41" t="e">
        <f>#REF!-T12</f>
        <v>#REF!</v>
      </c>
      <c r="V12" s="26" t="e">
        <f>#REF!-S12</f>
        <v>#REF!</v>
      </c>
      <c r="W12" s="41" t="e">
        <f>U12-V12</f>
        <v>#REF!</v>
      </c>
      <c r="X12" s="41" t="e">
        <f>#REF!-W12</f>
        <v>#REF!</v>
      </c>
      <c r="Y12" s="26" t="e">
        <f>#REF!-V12</f>
        <v>#REF!</v>
      </c>
      <c r="Z12" s="41" t="e">
        <f>X12-Y12</f>
        <v>#REF!</v>
      </c>
      <c r="AA12" s="41" t="e">
        <f>#REF!-Z12</f>
        <v>#REF!</v>
      </c>
      <c r="AB12" s="26" t="e">
        <f>#REF!-Y12</f>
        <v>#REF!</v>
      </c>
      <c r="AC12" s="41" t="e">
        <f>AA12-AB12</f>
        <v>#REF!</v>
      </c>
      <c r="AD12" s="41" t="e">
        <f>#REF!-AC12</f>
        <v>#REF!</v>
      </c>
      <c r="AE12" s="26" t="e">
        <f>#REF!-AB12</f>
        <v>#REF!</v>
      </c>
      <c r="AF12" s="43" t="e">
        <f t="shared" si="3"/>
        <v>#DIV/0!</v>
      </c>
      <c r="AG12" s="29"/>
      <c r="AH12" s="28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65">
        <v>40908</v>
      </c>
      <c r="AW12" s="30"/>
    </row>
    <row r="13" spans="1:49" ht="12.75">
      <c r="A13" s="32">
        <v>10</v>
      </c>
      <c r="B13" s="31" t="s">
        <v>371</v>
      </c>
      <c r="C13" s="27">
        <v>44</v>
      </c>
      <c r="D13" s="27">
        <v>172</v>
      </c>
      <c r="E13" s="27">
        <v>68.5</v>
      </c>
      <c r="F13" s="27">
        <v>68.5</v>
      </c>
      <c r="G13" s="46">
        <v>66.8</v>
      </c>
      <c r="H13" s="27">
        <v>66.5</v>
      </c>
      <c r="I13" s="41">
        <f t="shared" si="0"/>
        <v>2</v>
      </c>
      <c r="J13" s="26">
        <f t="shared" si="1"/>
        <v>1.7000000000000028</v>
      </c>
      <c r="K13" s="41">
        <f t="shared" si="2"/>
        <v>0.29999999999999716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>
        <f t="shared" si="3"/>
        <v>0.8500000000000014</v>
      </c>
      <c r="AG13" s="29"/>
      <c r="AH13" s="28" t="e">
        <f>#REF!-#REF!</f>
        <v>#REF!</v>
      </c>
      <c r="AI13" s="29" t="s">
        <v>410</v>
      </c>
      <c r="AJ13" s="29" t="s">
        <v>422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65">
        <v>40908</v>
      </c>
      <c r="AW13" s="30" t="s">
        <v>420</v>
      </c>
    </row>
    <row r="14" spans="1:49" ht="12.75">
      <c r="A14" s="32">
        <v>11</v>
      </c>
      <c r="B14" s="31" t="s">
        <v>328</v>
      </c>
      <c r="C14" s="27">
        <v>25</v>
      </c>
      <c r="D14" s="27">
        <v>169</v>
      </c>
      <c r="E14" s="27"/>
      <c r="F14" s="27"/>
      <c r="G14" s="27"/>
      <c r="H14" s="27"/>
      <c r="I14" s="41">
        <f t="shared" si="0"/>
        <v>0</v>
      </c>
      <c r="J14" s="26">
        <f t="shared" si="1"/>
        <v>0</v>
      </c>
      <c r="K14" s="41">
        <f t="shared" si="2"/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 t="e">
        <f t="shared" si="3"/>
        <v>#DIV/0!</v>
      </c>
      <c r="AG14" s="29"/>
      <c r="AH14" s="28"/>
      <c r="AI14" s="29"/>
      <c r="AJ14" s="47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65">
        <v>40908</v>
      </c>
      <c r="AW14" s="30"/>
    </row>
    <row r="15" spans="1:49" ht="13.5" thickBot="1">
      <c r="A15" s="32">
        <v>12</v>
      </c>
      <c r="B15" s="31" t="s">
        <v>131</v>
      </c>
      <c r="C15" s="27">
        <v>25</v>
      </c>
      <c r="D15" s="27">
        <v>163</v>
      </c>
      <c r="E15" s="27"/>
      <c r="F15" s="27"/>
      <c r="G15" s="27"/>
      <c r="H15" s="27"/>
      <c r="I15" s="41">
        <f t="shared" si="0"/>
        <v>0</v>
      </c>
      <c r="J15" s="26">
        <f t="shared" si="1"/>
        <v>0</v>
      </c>
      <c r="K15" s="41">
        <f t="shared" si="2"/>
        <v>0</v>
      </c>
      <c r="L15" s="41" t="e">
        <f>#REF!-K15</f>
        <v>#REF!</v>
      </c>
      <c r="M15" s="26" t="e">
        <f>#REF!-J15</f>
        <v>#REF!</v>
      </c>
      <c r="N15" s="41" t="e">
        <f>L15-M15</f>
        <v>#REF!</v>
      </c>
      <c r="O15" s="41" t="e">
        <f>#REF!-N15</f>
        <v>#REF!</v>
      </c>
      <c r="P15" s="26" t="e">
        <f>#REF!-M15</f>
        <v>#REF!</v>
      </c>
      <c r="Q15" s="41" t="e">
        <f>O15-P15</f>
        <v>#REF!</v>
      </c>
      <c r="R15" s="41" t="e">
        <f>#REF!-Q15</f>
        <v>#REF!</v>
      </c>
      <c r="S15" s="26" t="e">
        <f>#REF!-P15</f>
        <v>#REF!</v>
      </c>
      <c r="T15" s="41" t="e">
        <f>R15-S15</f>
        <v>#REF!</v>
      </c>
      <c r="U15" s="41" t="e">
        <f>#REF!-T15</f>
        <v>#REF!</v>
      </c>
      <c r="V15" s="26" t="e">
        <f>#REF!-S15</f>
        <v>#REF!</v>
      </c>
      <c r="W15" s="41" t="e">
        <f>U15-V15</f>
        <v>#REF!</v>
      </c>
      <c r="X15" s="41" t="e">
        <f>#REF!-W15</f>
        <v>#REF!</v>
      </c>
      <c r="Y15" s="26" t="e">
        <f>#REF!-V15</f>
        <v>#REF!</v>
      </c>
      <c r="Z15" s="41" t="e">
        <f>X15-Y15</f>
        <v>#REF!</v>
      </c>
      <c r="AA15" s="41" t="e">
        <f>#REF!-Z15</f>
        <v>#REF!</v>
      </c>
      <c r="AB15" s="26" t="e">
        <f>#REF!-Y15</f>
        <v>#REF!</v>
      </c>
      <c r="AC15" s="41" t="e">
        <f>AA15-AB15</f>
        <v>#REF!</v>
      </c>
      <c r="AD15" s="41" t="e">
        <f>#REF!-AC15</f>
        <v>#REF!</v>
      </c>
      <c r="AE15" s="26" t="e">
        <f>#REF!-AB15</f>
        <v>#REF!</v>
      </c>
      <c r="AF15" s="43" t="e">
        <f t="shared" si="3"/>
        <v>#DIV/0!</v>
      </c>
      <c r="AG15" s="29"/>
      <c r="AH15" s="28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65">
        <v>40908</v>
      </c>
      <c r="AW15" s="30"/>
    </row>
    <row r="16" spans="5:34" ht="13.5" thickBot="1">
      <c r="E16" s="15"/>
      <c r="F16" s="16"/>
      <c r="G16" s="16"/>
      <c r="H16" s="8" t="s">
        <v>146</v>
      </c>
      <c r="I16" s="12">
        <f>SUM(I5:I7,I9:I10,I13:I13,I14:I14,I15:I15)</f>
        <v>19.799999999999997</v>
      </c>
      <c r="J16" s="12">
        <f>SUM(J5:J7,J9:J10,J13:J13,J14:J14,J15:J15)</f>
        <v>3.700000000000003</v>
      </c>
      <c r="K16" s="12">
        <f>SUM(K5:K7,K9:K10,K13:K13,K14:K14,K15:K15)</f>
        <v>16.099999999999994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59"/>
      <c r="AF16" s="60"/>
      <c r="AH16" s="17" t="e">
        <f>SUM(AH5:AH15)</f>
        <v>#REF!</v>
      </c>
    </row>
    <row r="17" spans="10:32" ht="12.75">
      <c r="J17" s="14">
        <f>J16/I16</f>
        <v>0.18686868686868705</v>
      </c>
      <c r="K17" s="14">
        <f>K16/I16</f>
        <v>0.8131313131313129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5" ht="12.75">
      <c r="B18" s="3"/>
      <c r="AI18" s="19"/>
    </row>
    <row r="19" ht="12.75">
      <c r="B19" s="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2:11" ht="12.75">
      <c r="B29" s="2" t="s">
        <v>147</v>
      </c>
      <c r="I29" s="2"/>
      <c r="K29" s="2"/>
    </row>
    <row r="30" ht="12.75">
      <c r="J30" s="2"/>
    </row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3:AW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8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A7" sqref="EA7"/>
    </sheetView>
  </sheetViews>
  <sheetFormatPr defaultColWidth="9.00390625" defaultRowHeight="12.75"/>
  <cols>
    <col min="1" max="1" width="3.625" style="2" hidden="1" customWidth="1"/>
    <col min="2" max="2" width="30.00390625" style="2" hidden="1" customWidth="1"/>
    <col min="3" max="3" width="11.625" style="2" hidden="1" customWidth="1"/>
    <col min="4" max="4" width="7.125" style="2" hidden="1" customWidth="1"/>
    <col min="5" max="5" width="7.25390625" style="2" hidden="1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81" width="7.75390625" style="2" hidden="1" customWidth="1"/>
    <col min="82" max="82" width="6.375" style="2" hidden="1" customWidth="1"/>
    <col min="83" max="83" width="11.125" style="13" hidden="1" customWidth="1"/>
    <col min="84" max="84" width="10.875" style="13" hidden="1" customWidth="1"/>
    <col min="85" max="85" width="10.75390625" style="13" hidden="1" customWidth="1"/>
    <col min="86" max="86" width="8.25390625" style="2" hidden="1" customWidth="1"/>
    <col min="87" max="95" width="8.625" style="2" hidden="1" customWidth="1"/>
    <col min="96" max="96" width="8.00390625" style="2" hidden="1" customWidth="1"/>
    <col min="97" max="105" width="8.375" style="2" hidden="1" customWidth="1"/>
    <col min="106" max="106" width="9.375" style="2" hidden="1" customWidth="1"/>
    <col min="107" max="107" width="1.37890625" style="2" hidden="1" customWidth="1"/>
    <col min="108" max="108" width="0.12890625" style="2" hidden="1" customWidth="1"/>
    <col min="109" max="109" width="18.75390625" style="2" hidden="1" customWidth="1"/>
    <col min="110" max="110" width="16.00390625" style="2" hidden="1" customWidth="1"/>
    <col min="111" max="121" width="13.75390625" style="2" hidden="1" customWidth="1"/>
    <col min="122" max="122" width="11.25390625" style="2" hidden="1" customWidth="1"/>
    <col min="123" max="123" width="12.375" style="2" hidden="1" customWidth="1"/>
    <col min="124" max="124" width="23.125" style="2" hidden="1" customWidth="1"/>
    <col min="125" max="125" width="9.125" style="2" customWidth="1"/>
    <col min="126" max="16384" width="9.125" style="2" customWidth="1"/>
  </cols>
  <sheetData>
    <row r="1" spans="5:121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5" t="s">
        <v>285</v>
      </c>
      <c r="CE1" s="11"/>
      <c r="CF1" s="11"/>
      <c r="CG1" s="11"/>
      <c r="DE1" s="6"/>
      <c r="DF1" s="7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</row>
    <row r="2" spans="1:124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7" t="s">
        <v>401</v>
      </c>
      <c r="CC2" s="37" t="s">
        <v>402</v>
      </c>
      <c r="CD2" s="36" t="s">
        <v>16</v>
      </c>
      <c r="CE2" s="38" t="s">
        <v>17</v>
      </c>
      <c r="CF2" s="38" t="s">
        <v>18</v>
      </c>
      <c r="CG2" s="38" t="s">
        <v>19</v>
      </c>
      <c r="CH2" s="36" t="s">
        <v>20</v>
      </c>
      <c r="CI2" s="36"/>
      <c r="CJ2" s="36"/>
      <c r="CK2" s="36"/>
      <c r="CL2" s="36"/>
      <c r="CM2" s="36"/>
      <c r="CN2" s="36"/>
      <c r="CO2" s="36"/>
      <c r="CP2" s="36"/>
      <c r="CQ2" s="36"/>
      <c r="CR2" s="36" t="s">
        <v>21</v>
      </c>
      <c r="CS2" s="36" t="s">
        <v>22</v>
      </c>
      <c r="CT2" s="36" t="s">
        <v>23</v>
      </c>
      <c r="CU2" s="36" t="s">
        <v>24</v>
      </c>
      <c r="CV2" s="36" t="s">
        <v>25</v>
      </c>
      <c r="CW2" s="36" t="s">
        <v>26</v>
      </c>
      <c r="CX2" s="36" t="s">
        <v>27</v>
      </c>
      <c r="CY2" s="36" t="s">
        <v>28</v>
      </c>
      <c r="CZ2" s="36" t="s">
        <v>29</v>
      </c>
      <c r="DA2" s="36" t="s">
        <v>30</v>
      </c>
      <c r="DB2" s="36" t="s">
        <v>31</v>
      </c>
      <c r="DC2" s="36" t="s">
        <v>20</v>
      </c>
      <c r="DD2" s="36" t="s">
        <v>32</v>
      </c>
      <c r="DE2" s="36" t="s">
        <v>33</v>
      </c>
      <c r="DF2" s="36" t="s">
        <v>34</v>
      </c>
      <c r="DG2" s="39" t="s">
        <v>35</v>
      </c>
      <c r="DH2" s="39" t="s">
        <v>36</v>
      </c>
      <c r="DI2" s="39" t="s">
        <v>37</v>
      </c>
      <c r="DJ2" s="39" t="s">
        <v>38</v>
      </c>
      <c r="DK2" s="39" t="s">
        <v>39</v>
      </c>
      <c r="DL2" s="39" t="s">
        <v>40</v>
      </c>
      <c r="DM2" s="39" t="s">
        <v>41</v>
      </c>
      <c r="DN2" s="39" t="s">
        <v>42</v>
      </c>
      <c r="DO2" s="39" t="s">
        <v>43</v>
      </c>
      <c r="DP2" s="39" t="s">
        <v>44</v>
      </c>
      <c r="DQ2" s="39" t="s">
        <v>45</v>
      </c>
      <c r="DR2" s="39" t="s">
        <v>46</v>
      </c>
      <c r="DS2" s="39" t="s">
        <v>47</v>
      </c>
      <c r="DT2" s="39" t="s">
        <v>48</v>
      </c>
    </row>
    <row r="3" spans="1:124" ht="18.75">
      <c r="A3" s="67" t="s">
        <v>252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9"/>
    </row>
    <row r="4" spans="1:124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91</v>
      </c>
      <c r="BZ4" s="27">
        <v>91</v>
      </c>
      <c r="CA4" s="27">
        <v>91</v>
      </c>
      <c r="CB4" s="27">
        <v>91</v>
      </c>
      <c r="CC4" s="27">
        <v>91</v>
      </c>
      <c r="CD4" s="27">
        <v>45</v>
      </c>
      <c r="CE4" s="41">
        <f aca="true" t="shared" si="0" ref="CE4:CE16">E4-CD4</f>
        <v>49</v>
      </c>
      <c r="CF4" s="26">
        <f>E4-CC4</f>
        <v>3</v>
      </c>
      <c r="CG4" s="41">
        <f aca="true" t="shared" si="1" ref="CG4:CG16">CC4-CD4</f>
        <v>46</v>
      </c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3">
        <f>CF4/CE4</f>
        <v>0.061224489795918366</v>
      </c>
      <c r="DC4" s="29"/>
      <c r="DD4" s="28"/>
      <c r="DE4" s="29" t="s">
        <v>180</v>
      </c>
      <c r="DF4" s="29" t="s">
        <v>279</v>
      </c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30"/>
      <c r="DS4" s="30" t="s">
        <v>55</v>
      </c>
      <c r="DT4" s="44">
        <v>40310</v>
      </c>
    </row>
    <row r="5" spans="1:124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93</v>
      </c>
      <c r="BZ5" s="27">
        <v>93</v>
      </c>
      <c r="CA5" s="27">
        <v>93</v>
      </c>
      <c r="CB5" s="27">
        <v>93</v>
      </c>
      <c r="CC5" s="27">
        <v>93</v>
      </c>
      <c r="CD5" s="27">
        <v>60</v>
      </c>
      <c r="CE5" s="41">
        <f t="shared" si="0"/>
        <v>36.900000000000006</v>
      </c>
      <c r="CF5" s="26">
        <f aca="true" t="shared" si="2" ref="CF5:CF16">E5-CC5</f>
        <v>3.9000000000000057</v>
      </c>
      <c r="CG5" s="41">
        <f t="shared" si="1"/>
        <v>33</v>
      </c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>
        <f aca="true" t="shared" si="3" ref="DB5:DB12">CF5/CE5</f>
        <v>0.10569105691056924</v>
      </c>
      <c r="DC5" s="29"/>
      <c r="DD5" s="28"/>
      <c r="DE5" s="29" t="s">
        <v>57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30" t="s">
        <v>58</v>
      </c>
      <c r="DS5" s="30" t="s">
        <v>59</v>
      </c>
      <c r="DT5" s="44">
        <v>40322</v>
      </c>
    </row>
    <row r="6" spans="1:124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97.2</v>
      </c>
      <c r="BZ6" s="27">
        <v>97.2</v>
      </c>
      <c r="CA6" s="27">
        <v>97.2</v>
      </c>
      <c r="CB6" s="27">
        <v>97.2</v>
      </c>
      <c r="CC6" s="27">
        <v>97.2</v>
      </c>
      <c r="CD6" s="27">
        <v>75</v>
      </c>
      <c r="CE6" s="41">
        <f t="shared" si="0"/>
        <v>31.700000000000003</v>
      </c>
      <c r="CF6" s="26">
        <f t="shared" si="2"/>
        <v>9.5</v>
      </c>
      <c r="CG6" s="41">
        <f t="shared" si="1"/>
        <v>22.200000000000003</v>
      </c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3">
        <f t="shared" si="3"/>
        <v>0.29968454258675076</v>
      </c>
      <c r="DC6" s="29"/>
      <c r="DD6" s="28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30"/>
      <c r="DS6" s="30" t="s">
        <v>309</v>
      </c>
      <c r="DT6" s="44">
        <v>40653</v>
      </c>
    </row>
    <row r="7" spans="1:124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54">
        <v>113.4</v>
      </c>
      <c r="BZ7" s="46">
        <v>112.4</v>
      </c>
      <c r="CA7" s="46">
        <v>111.9</v>
      </c>
      <c r="CB7" s="54">
        <v>112.4</v>
      </c>
      <c r="CC7" s="58">
        <v>112.4</v>
      </c>
      <c r="CD7" s="27">
        <v>85</v>
      </c>
      <c r="CE7" s="41">
        <f t="shared" si="0"/>
        <v>32.7</v>
      </c>
      <c r="CF7" s="26">
        <f t="shared" si="2"/>
        <v>5.299999999999997</v>
      </c>
      <c r="CG7" s="41">
        <f t="shared" si="1"/>
        <v>27.400000000000006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3">
        <f t="shared" si="3"/>
        <v>0.16207951070336382</v>
      </c>
      <c r="DC7" s="29"/>
      <c r="DD7" s="28"/>
      <c r="DE7" s="47" t="s">
        <v>290</v>
      </c>
      <c r="DF7" s="47" t="s">
        <v>385</v>
      </c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30" t="s">
        <v>291</v>
      </c>
      <c r="DS7" s="30" t="s">
        <v>292</v>
      </c>
      <c r="DT7" s="44"/>
    </row>
    <row r="8" spans="1:124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97</v>
      </c>
      <c r="BZ8" s="27">
        <v>97</v>
      </c>
      <c r="CA8" s="27">
        <v>97</v>
      </c>
      <c r="CB8" s="27">
        <v>97</v>
      </c>
      <c r="CC8" s="27">
        <v>97</v>
      </c>
      <c r="CD8" s="27">
        <v>70</v>
      </c>
      <c r="CE8" s="41">
        <f t="shared" si="0"/>
        <v>25</v>
      </c>
      <c r="CF8" s="26">
        <f t="shared" si="2"/>
        <v>-2</v>
      </c>
      <c r="CG8" s="41">
        <f t="shared" si="1"/>
        <v>27</v>
      </c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3">
        <f t="shared" si="3"/>
        <v>-0.08</v>
      </c>
      <c r="DC8" s="29">
        <f>E8</f>
        <v>95</v>
      </c>
      <c r="DD8" s="28"/>
      <c r="DE8" s="29" t="s">
        <v>138</v>
      </c>
      <c r="DF8" s="29" t="s">
        <v>138</v>
      </c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30"/>
      <c r="DS8" s="30" t="s">
        <v>139</v>
      </c>
      <c r="DT8" s="44">
        <v>40309</v>
      </c>
    </row>
    <row r="9" spans="1:124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83.5</v>
      </c>
      <c r="BZ9" s="27">
        <v>83.5</v>
      </c>
      <c r="CA9" s="27">
        <v>83.5</v>
      </c>
      <c r="CB9" s="27">
        <v>83.5</v>
      </c>
      <c r="CC9" s="27">
        <v>83.5</v>
      </c>
      <c r="CD9" s="27">
        <v>70</v>
      </c>
      <c r="CE9" s="41">
        <f t="shared" si="0"/>
        <v>29.400000000000006</v>
      </c>
      <c r="CF9" s="26">
        <f t="shared" si="2"/>
        <v>15.900000000000006</v>
      </c>
      <c r="CG9" s="41">
        <f t="shared" si="1"/>
        <v>13.5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3">
        <f t="shared" si="3"/>
        <v>0.5408163265306123</v>
      </c>
      <c r="DC9" s="29">
        <f>E9</f>
        <v>99.4</v>
      </c>
      <c r="DD9" s="28">
        <f>AK9-AJ9</f>
        <v>-0.20000000000000284</v>
      </c>
      <c r="DE9" s="29" t="s">
        <v>50</v>
      </c>
      <c r="DF9" s="29" t="s">
        <v>182</v>
      </c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 t="s">
        <v>51</v>
      </c>
      <c r="DS9" s="30" t="s">
        <v>52</v>
      </c>
      <c r="DT9" s="44" t="s">
        <v>53</v>
      </c>
    </row>
    <row r="10" spans="1:124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70</v>
      </c>
      <c r="BZ10" s="27">
        <v>70</v>
      </c>
      <c r="CA10" s="27">
        <v>70</v>
      </c>
      <c r="CB10" s="27">
        <v>70</v>
      </c>
      <c r="CC10" s="27">
        <v>70</v>
      </c>
      <c r="CD10" s="27">
        <v>55</v>
      </c>
      <c r="CE10" s="41">
        <f t="shared" si="0"/>
        <v>12.5</v>
      </c>
      <c r="CF10" s="26">
        <f t="shared" si="2"/>
        <v>-2.5</v>
      </c>
      <c r="CG10" s="41">
        <f t="shared" si="1"/>
        <v>15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3">
        <f t="shared" si="3"/>
        <v>-0.2</v>
      </c>
      <c r="DC10" s="29"/>
      <c r="DD10" s="28"/>
      <c r="DE10" s="29" t="s">
        <v>82</v>
      </c>
      <c r="DF10" s="29" t="s">
        <v>152</v>
      </c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30"/>
      <c r="DS10" s="30" t="s">
        <v>83</v>
      </c>
      <c r="DT10" s="44">
        <v>40304</v>
      </c>
    </row>
    <row r="11" spans="1:124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68.5</v>
      </c>
      <c r="BZ11" s="27">
        <v>68.5</v>
      </c>
      <c r="CA11" s="27">
        <v>68.5</v>
      </c>
      <c r="CB11" s="27">
        <v>68.5</v>
      </c>
      <c r="CC11" s="27">
        <v>68.5</v>
      </c>
      <c r="CD11" s="27">
        <v>57</v>
      </c>
      <c r="CE11" s="41">
        <f t="shared" si="0"/>
        <v>13</v>
      </c>
      <c r="CF11" s="26">
        <f t="shared" si="2"/>
        <v>1.5</v>
      </c>
      <c r="CG11" s="41">
        <f t="shared" si="1"/>
        <v>11.5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3">
        <f t="shared" si="3"/>
        <v>0.11538461538461539</v>
      </c>
      <c r="DC11" s="29"/>
      <c r="DD11" s="28"/>
      <c r="DE11" s="29" t="s">
        <v>203</v>
      </c>
      <c r="DF11" s="29" t="s">
        <v>214</v>
      </c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30" t="s">
        <v>195</v>
      </c>
      <c r="DS11" s="30" t="s">
        <v>196</v>
      </c>
      <c r="DT11" s="44">
        <v>40415</v>
      </c>
    </row>
    <row r="12" spans="1:124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95.5</v>
      </c>
      <c r="BZ12" s="27">
        <v>95.5</v>
      </c>
      <c r="CA12" s="27">
        <v>95.5</v>
      </c>
      <c r="CB12" s="27">
        <v>95.5</v>
      </c>
      <c r="CC12" s="27">
        <v>95.5</v>
      </c>
      <c r="CD12" s="27">
        <v>85</v>
      </c>
      <c r="CE12" s="41">
        <f t="shared" si="0"/>
        <v>11</v>
      </c>
      <c r="CF12" s="26">
        <f t="shared" si="2"/>
        <v>0.5</v>
      </c>
      <c r="CG12" s="41">
        <f t="shared" si="1"/>
        <v>10.5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3">
        <f t="shared" si="3"/>
        <v>0.045454545454545456</v>
      </c>
      <c r="DC12" s="29"/>
      <c r="DD12" s="28"/>
      <c r="DE12" s="29" t="s">
        <v>282</v>
      </c>
      <c r="DF12" s="29" t="s">
        <v>289</v>
      </c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30" t="s">
        <v>284</v>
      </c>
      <c r="DS12" s="30" t="s">
        <v>283</v>
      </c>
      <c r="DT12" s="44">
        <v>40602</v>
      </c>
    </row>
    <row r="13" spans="1:124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77</v>
      </c>
      <c r="BZ13" s="27">
        <v>77</v>
      </c>
      <c r="CA13" s="27">
        <v>77</v>
      </c>
      <c r="CB13" s="27">
        <v>77</v>
      </c>
      <c r="CC13" s="27">
        <v>77</v>
      </c>
      <c r="CD13" s="27">
        <v>60</v>
      </c>
      <c r="CE13" s="41">
        <f t="shared" si="0"/>
        <v>17</v>
      </c>
      <c r="CF13" s="26">
        <f t="shared" si="2"/>
        <v>0</v>
      </c>
      <c r="CG13" s="41">
        <f t="shared" si="1"/>
        <v>17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3">
        <f>CF13/CE13</f>
        <v>0</v>
      </c>
      <c r="DC13" s="29"/>
      <c r="DD13" s="28"/>
      <c r="DE13" s="29" t="s">
        <v>339</v>
      </c>
      <c r="DF13" s="29" t="s">
        <v>339</v>
      </c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30" t="s">
        <v>340</v>
      </c>
      <c r="DS13" s="30" t="s">
        <v>341</v>
      </c>
      <c r="DT13" s="44">
        <v>40700</v>
      </c>
    </row>
    <row r="14" spans="1:124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73</v>
      </c>
      <c r="BZ14" s="27">
        <v>73</v>
      </c>
      <c r="CA14" s="27">
        <v>73</v>
      </c>
      <c r="CB14" s="27">
        <v>73</v>
      </c>
      <c r="CC14" s="27">
        <v>73</v>
      </c>
      <c r="CD14" s="27">
        <v>59</v>
      </c>
      <c r="CE14" s="41">
        <f t="shared" si="0"/>
        <v>16</v>
      </c>
      <c r="CF14" s="26">
        <f t="shared" si="2"/>
        <v>2</v>
      </c>
      <c r="CG14" s="41">
        <f t="shared" si="1"/>
        <v>14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3">
        <f>CF14/CE14</f>
        <v>0.125</v>
      </c>
      <c r="DC14" s="29"/>
      <c r="DD14" s="28"/>
      <c r="DE14" s="29" t="s">
        <v>343</v>
      </c>
      <c r="DF14" s="29" t="s">
        <v>343</v>
      </c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30" t="s">
        <v>344</v>
      </c>
      <c r="DS14" s="30" t="s">
        <v>345</v>
      </c>
      <c r="DT14" s="44">
        <v>40697</v>
      </c>
    </row>
    <row r="15" spans="1:124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87</v>
      </c>
      <c r="BZ15" s="27">
        <v>87</v>
      </c>
      <c r="CA15" s="27">
        <v>87</v>
      </c>
      <c r="CB15" s="27">
        <v>87</v>
      </c>
      <c r="CC15" s="27">
        <v>87</v>
      </c>
      <c r="CD15" s="27">
        <v>65</v>
      </c>
      <c r="CE15" s="41">
        <f t="shared" si="0"/>
        <v>30</v>
      </c>
      <c r="CF15" s="26">
        <f t="shared" si="2"/>
        <v>8</v>
      </c>
      <c r="CG15" s="41">
        <f t="shared" si="1"/>
        <v>22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3">
        <f>CF15/CE15</f>
        <v>0.26666666666666666</v>
      </c>
      <c r="DC15" s="29"/>
      <c r="DD15" s="28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30" t="s">
        <v>366</v>
      </c>
      <c r="DS15" s="30" t="s">
        <v>367</v>
      </c>
      <c r="DT15" s="44">
        <v>40731</v>
      </c>
    </row>
    <row r="16" spans="1:124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77.2</v>
      </c>
      <c r="BZ16" s="46">
        <v>77</v>
      </c>
      <c r="CA16" s="27">
        <v>77</v>
      </c>
      <c r="CB16" s="27">
        <v>77</v>
      </c>
      <c r="CC16" s="27">
        <v>77</v>
      </c>
      <c r="CD16" s="27">
        <v>64</v>
      </c>
      <c r="CE16" s="41">
        <f t="shared" si="0"/>
        <v>15.099999999999994</v>
      </c>
      <c r="CF16" s="26">
        <f t="shared" si="2"/>
        <v>2.0999999999999943</v>
      </c>
      <c r="CG16" s="41">
        <f t="shared" si="1"/>
        <v>13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>
        <f>CF16/CE16</f>
        <v>0.1390728476821189</v>
      </c>
      <c r="DC16" s="29"/>
      <c r="DD16" s="28"/>
      <c r="DE16" s="29" t="s">
        <v>380</v>
      </c>
      <c r="DF16" s="29" t="s">
        <v>398</v>
      </c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30" t="s">
        <v>381</v>
      </c>
      <c r="DS16" s="30" t="s">
        <v>382</v>
      </c>
      <c r="DT16" s="44">
        <v>40749</v>
      </c>
    </row>
    <row r="17" spans="1:124" ht="18.75">
      <c r="A17" s="70" t="s">
        <v>253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1:124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27">
        <v>59</v>
      </c>
      <c r="BZ18" s="27">
        <v>59</v>
      </c>
      <c r="CA18" s="27">
        <v>59</v>
      </c>
      <c r="CB18" s="27">
        <v>59</v>
      </c>
      <c r="CC18" s="27">
        <v>59</v>
      </c>
      <c r="CD18" s="49">
        <v>55</v>
      </c>
      <c r="CE18" s="41">
        <f aca="true" t="shared" si="4" ref="CE18:CE31">E18-CD18</f>
        <v>9</v>
      </c>
      <c r="CF18" s="26">
        <f>E18-CC18</f>
        <v>5</v>
      </c>
      <c r="CG18" s="41">
        <f aca="true" t="shared" si="5" ref="CG18:CG31">CC18-CD18</f>
        <v>4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43">
        <f>CF18/CE18</f>
        <v>0.5555555555555556</v>
      </c>
      <c r="DC18" s="56"/>
      <c r="DD18" s="56"/>
      <c r="DE18" s="62" t="s">
        <v>323</v>
      </c>
      <c r="DF18" s="62" t="s">
        <v>377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 t="s">
        <v>325</v>
      </c>
      <c r="DS18" s="62" t="s">
        <v>324</v>
      </c>
      <c r="DT18" s="62" t="s">
        <v>321</v>
      </c>
    </row>
    <row r="19" spans="1:124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64.7</v>
      </c>
      <c r="BZ19" s="27">
        <v>64.7</v>
      </c>
      <c r="CA19" s="27">
        <v>64.7</v>
      </c>
      <c r="CB19" s="27">
        <v>64.7</v>
      </c>
      <c r="CC19" s="27">
        <v>64.7</v>
      </c>
      <c r="CD19" s="27">
        <v>55</v>
      </c>
      <c r="CE19" s="41">
        <f t="shared" si="4"/>
        <v>7.100000000000001</v>
      </c>
      <c r="CF19" s="26">
        <f aca="true" t="shared" si="6" ref="CF19:CF29">E19-CC19</f>
        <v>-2.6000000000000014</v>
      </c>
      <c r="CG19" s="41">
        <f t="shared" si="5"/>
        <v>9.700000000000003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3">
        <f aca="true" t="shared" si="7" ref="DB19:DB26">CF19/CE19</f>
        <v>-0.36619718309859167</v>
      </c>
      <c r="DC19" s="29"/>
      <c r="DD19" s="28"/>
      <c r="DE19" s="29" t="s">
        <v>175</v>
      </c>
      <c r="DF19" s="29" t="s">
        <v>164</v>
      </c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30" t="s">
        <v>149</v>
      </c>
      <c r="DS19" s="30" t="s">
        <v>150</v>
      </c>
      <c r="DT19" s="44">
        <v>40337</v>
      </c>
    </row>
    <row r="20" spans="1:124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8" ref="AO20:AV20">65+1</f>
        <v>66</v>
      </c>
      <c r="AP20" s="27">
        <f t="shared" si="8"/>
        <v>66</v>
      </c>
      <c r="AQ20" s="27">
        <f t="shared" si="8"/>
        <v>66</v>
      </c>
      <c r="AR20" s="27">
        <f t="shared" si="8"/>
        <v>66</v>
      </c>
      <c r="AS20" s="27">
        <f t="shared" si="8"/>
        <v>66</v>
      </c>
      <c r="AT20" s="27">
        <f t="shared" si="8"/>
        <v>66</v>
      </c>
      <c r="AU20" s="27">
        <f t="shared" si="8"/>
        <v>66</v>
      </c>
      <c r="AV20" s="27">
        <f t="shared" si="8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66</v>
      </c>
      <c r="BZ20" s="27">
        <v>66</v>
      </c>
      <c r="CA20" s="27">
        <v>66</v>
      </c>
      <c r="CB20" s="27">
        <v>66</v>
      </c>
      <c r="CC20" s="27">
        <v>66</v>
      </c>
      <c r="CD20" s="27">
        <v>57</v>
      </c>
      <c r="CE20" s="41">
        <f t="shared" si="4"/>
        <v>7</v>
      </c>
      <c r="CF20" s="26">
        <f t="shared" si="6"/>
        <v>-2</v>
      </c>
      <c r="CG20" s="41">
        <f t="shared" si="5"/>
        <v>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3">
        <f t="shared" si="7"/>
        <v>-0.2857142857142857</v>
      </c>
      <c r="DC20" s="29"/>
      <c r="DD20" s="28"/>
      <c r="DE20" s="29" t="s">
        <v>171</v>
      </c>
      <c r="DF20" s="29" t="s">
        <v>171</v>
      </c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30" t="s">
        <v>169</v>
      </c>
      <c r="DS20" s="30" t="s">
        <v>170</v>
      </c>
      <c r="DT20" s="44">
        <v>40371</v>
      </c>
    </row>
    <row r="21" spans="1:124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66.5</v>
      </c>
      <c r="BZ21" s="27">
        <v>66.5</v>
      </c>
      <c r="CA21" s="27">
        <v>66.5</v>
      </c>
      <c r="CB21" s="27">
        <v>66.5</v>
      </c>
      <c r="CC21" s="27">
        <v>66.5</v>
      </c>
      <c r="CD21" s="27">
        <v>58</v>
      </c>
      <c r="CE21" s="41">
        <f t="shared" si="4"/>
        <v>7</v>
      </c>
      <c r="CF21" s="26">
        <f t="shared" si="6"/>
        <v>-1.5</v>
      </c>
      <c r="CG21" s="41">
        <f t="shared" si="5"/>
        <v>8.5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>
        <f t="shared" si="7"/>
        <v>-0.21428571428571427</v>
      </c>
      <c r="DC21" s="29"/>
      <c r="DD21" s="28"/>
      <c r="DE21" s="29" t="s">
        <v>176</v>
      </c>
      <c r="DF21" s="29" t="s">
        <v>173</v>
      </c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30" t="s">
        <v>159</v>
      </c>
      <c r="DS21" s="30"/>
      <c r="DT21" s="44"/>
    </row>
    <row r="22" spans="1:124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58</v>
      </c>
      <c r="BZ22" s="27">
        <v>58</v>
      </c>
      <c r="CA22" s="27">
        <v>58</v>
      </c>
      <c r="CB22" s="27">
        <v>58</v>
      </c>
      <c r="CC22" s="27">
        <v>58</v>
      </c>
      <c r="CD22" s="27">
        <v>50</v>
      </c>
      <c r="CE22" s="41">
        <f t="shared" si="4"/>
        <v>5</v>
      </c>
      <c r="CF22" s="26">
        <f t="shared" si="6"/>
        <v>-3</v>
      </c>
      <c r="CG22" s="41">
        <f t="shared" si="5"/>
        <v>8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3">
        <f t="shared" si="7"/>
        <v>-0.6</v>
      </c>
      <c r="DC22" s="29"/>
      <c r="DD22" s="28"/>
      <c r="DE22" s="29" t="s">
        <v>100</v>
      </c>
      <c r="DF22" s="29" t="s">
        <v>178</v>
      </c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30" t="s">
        <v>121</v>
      </c>
      <c r="DS22" s="30" t="s">
        <v>122</v>
      </c>
      <c r="DT22" s="44">
        <v>40319</v>
      </c>
    </row>
    <row r="23" spans="1:124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68</v>
      </c>
      <c r="BZ23" s="27">
        <v>68</v>
      </c>
      <c r="CA23" s="27">
        <v>68</v>
      </c>
      <c r="CB23" s="27">
        <v>68</v>
      </c>
      <c r="CC23" s="27">
        <v>68</v>
      </c>
      <c r="CD23" s="27">
        <v>60</v>
      </c>
      <c r="CE23" s="41">
        <f t="shared" si="4"/>
        <v>8</v>
      </c>
      <c r="CF23" s="26">
        <f t="shared" si="6"/>
        <v>0</v>
      </c>
      <c r="CG23" s="41">
        <f t="shared" si="5"/>
        <v>8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>
        <f t="shared" si="7"/>
        <v>0</v>
      </c>
      <c r="DC23" s="29">
        <f>E23</f>
        <v>68</v>
      </c>
      <c r="DD23" s="28"/>
      <c r="DE23" s="29" t="s">
        <v>89</v>
      </c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30"/>
      <c r="DS23" s="30"/>
      <c r="DT23" s="44" t="s">
        <v>53</v>
      </c>
    </row>
    <row r="24" spans="1:124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83</v>
      </c>
      <c r="BZ24" s="27">
        <v>83</v>
      </c>
      <c r="CA24" s="27">
        <v>83</v>
      </c>
      <c r="CB24" s="27">
        <v>83</v>
      </c>
      <c r="CC24" s="27">
        <v>83</v>
      </c>
      <c r="CD24" s="27">
        <v>75</v>
      </c>
      <c r="CE24" s="41">
        <f t="shared" si="4"/>
        <v>11</v>
      </c>
      <c r="CF24" s="26">
        <f t="shared" si="6"/>
        <v>3</v>
      </c>
      <c r="CG24" s="41">
        <f t="shared" si="5"/>
        <v>8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3">
        <f t="shared" si="7"/>
        <v>0.2727272727272727</v>
      </c>
      <c r="DC24" s="29">
        <f>E24</f>
        <v>86</v>
      </c>
      <c r="DD24" s="28"/>
      <c r="DE24" s="29" t="s">
        <v>338</v>
      </c>
      <c r="DF24" s="29" t="s">
        <v>337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30" t="s">
        <v>74</v>
      </c>
      <c r="DS24" s="30" t="s">
        <v>75</v>
      </c>
      <c r="DT24" s="44" t="s">
        <v>53</v>
      </c>
    </row>
    <row r="25" spans="1:124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72.9</v>
      </c>
      <c r="BZ25" s="27">
        <v>72.9</v>
      </c>
      <c r="CA25" s="27">
        <v>72.9</v>
      </c>
      <c r="CB25" s="27">
        <v>72.9</v>
      </c>
      <c r="CC25" s="27">
        <v>72.9</v>
      </c>
      <c r="CD25" s="27">
        <v>65</v>
      </c>
      <c r="CE25" s="41">
        <f t="shared" si="4"/>
        <v>9</v>
      </c>
      <c r="CF25" s="26">
        <f t="shared" si="6"/>
        <v>1.0999999999999943</v>
      </c>
      <c r="CG25" s="41">
        <f t="shared" si="5"/>
        <v>7.900000000000006</v>
      </c>
      <c r="CH25" s="41">
        <f>H25-CG25</f>
        <v>-7.900000000000006</v>
      </c>
      <c r="CI25" s="26">
        <f>H25-CF25</f>
        <v>-1.0999999999999943</v>
      </c>
      <c r="CJ25" s="41">
        <f>CH25-CI25</f>
        <v>-6.800000000000011</v>
      </c>
      <c r="CK25" s="41">
        <f>K25-CJ25</f>
        <v>6.800000000000011</v>
      </c>
      <c r="CL25" s="26">
        <f>K25-CI25</f>
        <v>1.0999999999999943</v>
      </c>
      <c r="CM25" s="41">
        <f>CK25-CL25</f>
        <v>5.700000000000017</v>
      </c>
      <c r="CN25" s="41">
        <f>N25-CM25</f>
        <v>-5.700000000000017</v>
      </c>
      <c r="CO25" s="26">
        <f>N25-CL25</f>
        <v>-1.0999999999999943</v>
      </c>
      <c r="CP25" s="41">
        <f>CN25-CO25</f>
        <v>-4.600000000000023</v>
      </c>
      <c r="CQ25" s="41">
        <f>Q25-CP25</f>
        <v>4.600000000000023</v>
      </c>
      <c r="CR25" s="26">
        <f>Q25-CO25</f>
        <v>1.0999999999999943</v>
      </c>
      <c r="CS25" s="41">
        <f>CQ25-CR25</f>
        <v>3.5000000000000284</v>
      </c>
      <c r="CT25" s="41">
        <f>T25-CS25</f>
        <v>-3.5000000000000284</v>
      </c>
      <c r="CU25" s="26">
        <f>T25-CR25</f>
        <v>-1.0999999999999943</v>
      </c>
      <c r="CV25" s="41">
        <f>CT25-CU25</f>
        <v>-2.400000000000034</v>
      </c>
      <c r="CW25" s="41">
        <f>W25-CV25</f>
        <v>2.400000000000034</v>
      </c>
      <c r="CX25" s="26">
        <f>W25-CU25</f>
        <v>1.0999999999999943</v>
      </c>
      <c r="CY25" s="41">
        <f>CW25-CX25</f>
        <v>1.3000000000000398</v>
      </c>
      <c r="CZ25" s="41">
        <f>Z25-CY25</f>
        <v>-1.3000000000000398</v>
      </c>
      <c r="DA25" s="26">
        <f>Z25-CX25</f>
        <v>-1.0999999999999943</v>
      </c>
      <c r="DB25" s="43">
        <f t="shared" si="7"/>
        <v>0.1222222222222216</v>
      </c>
      <c r="DC25" s="29"/>
      <c r="DD25" s="28"/>
      <c r="DE25" s="29" t="s">
        <v>299</v>
      </c>
      <c r="DF25" s="29" t="s">
        <v>361</v>
      </c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30" t="s">
        <v>301</v>
      </c>
      <c r="DS25" s="30" t="s">
        <v>300</v>
      </c>
      <c r="DT25" s="44">
        <v>40630</v>
      </c>
    </row>
    <row r="26" spans="1:124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67</v>
      </c>
      <c r="BZ26" s="27">
        <v>67</v>
      </c>
      <c r="CA26" s="27">
        <v>67</v>
      </c>
      <c r="CB26" s="27">
        <v>67</v>
      </c>
      <c r="CC26" s="27">
        <v>67</v>
      </c>
      <c r="CD26" s="27">
        <v>60</v>
      </c>
      <c r="CE26" s="41">
        <f t="shared" si="4"/>
        <v>14</v>
      </c>
      <c r="CF26" s="26">
        <f t="shared" si="6"/>
        <v>7</v>
      </c>
      <c r="CG26" s="41">
        <f t="shared" si="5"/>
        <v>7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3">
        <f t="shared" si="7"/>
        <v>0.5</v>
      </c>
      <c r="DC26" s="29"/>
      <c r="DD26" s="28"/>
      <c r="DE26" s="29" t="s">
        <v>213</v>
      </c>
      <c r="DF26" s="29" t="s">
        <v>359</v>
      </c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30" t="s">
        <v>210</v>
      </c>
      <c r="DS26" s="30" t="s">
        <v>211</v>
      </c>
      <c r="DT26" s="44" t="s">
        <v>212</v>
      </c>
    </row>
    <row r="27" spans="1:124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61</v>
      </c>
      <c r="BZ27" s="27">
        <v>61</v>
      </c>
      <c r="CA27" s="27">
        <v>61</v>
      </c>
      <c r="CB27" s="27">
        <v>61</v>
      </c>
      <c r="CC27" s="27">
        <v>61</v>
      </c>
      <c r="CD27" s="27">
        <v>58</v>
      </c>
      <c r="CE27" s="41">
        <f t="shared" si="4"/>
        <v>10</v>
      </c>
      <c r="CF27" s="26">
        <f t="shared" si="6"/>
        <v>7</v>
      </c>
      <c r="CG27" s="41">
        <f t="shared" si="5"/>
        <v>3</v>
      </c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>
        <f>CF27/CE27</f>
        <v>0.7</v>
      </c>
      <c r="DC27" s="29"/>
      <c r="DD27" s="28"/>
      <c r="DE27" s="29" t="s">
        <v>263</v>
      </c>
      <c r="DF27" s="29" t="s">
        <v>288</v>
      </c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30" t="s">
        <v>195</v>
      </c>
      <c r="DS27" s="30" t="s">
        <v>264</v>
      </c>
      <c r="DT27" s="44" t="s">
        <v>265</v>
      </c>
    </row>
    <row r="28" spans="1:124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73.8</v>
      </c>
      <c r="BZ28" s="27">
        <v>73.8</v>
      </c>
      <c r="CA28" s="27">
        <v>73.8</v>
      </c>
      <c r="CB28" s="27">
        <v>73.8</v>
      </c>
      <c r="CC28" s="27">
        <v>73.8</v>
      </c>
      <c r="CD28" s="27">
        <v>69</v>
      </c>
      <c r="CE28" s="41">
        <f t="shared" si="4"/>
        <v>7</v>
      </c>
      <c r="CF28" s="26">
        <f t="shared" si="6"/>
        <v>2.200000000000003</v>
      </c>
      <c r="CG28" s="41">
        <f t="shared" si="5"/>
        <v>4.799999999999997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3">
        <f>CF28/CE28</f>
        <v>0.31428571428571467</v>
      </c>
      <c r="DC28" s="29"/>
      <c r="DD28" s="28"/>
      <c r="DE28" s="29" t="s">
        <v>349</v>
      </c>
      <c r="DF28" s="29" t="s">
        <v>362</v>
      </c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30"/>
      <c r="DS28" s="30"/>
      <c r="DT28" s="44"/>
    </row>
    <row r="29" spans="1:124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71.1</v>
      </c>
      <c r="BZ29" s="27">
        <v>71.1</v>
      </c>
      <c r="CA29" s="27">
        <v>71.1</v>
      </c>
      <c r="CB29" s="27">
        <v>71.1</v>
      </c>
      <c r="CC29" s="27">
        <v>71.1</v>
      </c>
      <c r="CD29" s="27">
        <v>67</v>
      </c>
      <c r="CE29" s="41">
        <f t="shared" si="4"/>
        <v>7</v>
      </c>
      <c r="CF29" s="26">
        <f t="shared" si="6"/>
        <v>2.9000000000000057</v>
      </c>
      <c r="CG29" s="41">
        <f t="shared" si="5"/>
        <v>4.099999999999994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3">
        <f>CF29/CE29</f>
        <v>0.4142857142857151</v>
      </c>
      <c r="DC29" s="29"/>
      <c r="DD29" s="28"/>
      <c r="DE29" s="29" t="s">
        <v>355</v>
      </c>
      <c r="DF29" s="29" t="s">
        <v>355</v>
      </c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30" t="s">
        <v>356</v>
      </c>
      <c r="DS29" s="30" t="s">
        <v>357</v>
      </c>
      <c r="DT29" s="44">
        <v>40716</v>
      </c>
    </row>
    <row r="30" spans="1:124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60</v>
      </c>
      <c r="BZ30" s="27">
        <v>60</v>
      </c>
      <c r="CA30" s="27">
        <v>60</v>
      </c>
      <c r="CB30" s="27">
        <v>60</v>
      </c>
      <c r="CC30" s="27">
        <v>60</v>
      </c>
      <c r="CD30" s="27">
        <v>50</v>
      </c>
      <c r="CE30" s="41">
        <f t="shared" si="4"/>
        <v>10</v>
      </c>
      <c r="CF30" s="26">
        <f>E30-CC30</f>
        <v>0</v>
      </c>
      <c r="CG30" s="41">
        <f t="shared" si="5"/>
        <v>10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3">
        <f>CF30/CE30</f>
        <v>0</v>
      </c>
      <c r="DC30" s="29"/>
      <c r="DD30" s="28"/>
      <c r="DE30" s="29" t="s">
        <v>374</v>
      </c>
      <c r="DF30" s="29" t="s">
        <v>374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30" t="s">
        <v>375</v>
      </c>
      <c r="DS30" s="30" t="s">
        <v>376</v>
      </c>
      <c r="DT30" s="44">
        <v>40747</v>
      </c>
    </row>
    <row r="31" spans="1:124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46">
        <v>64.6</v>
      </c>
      <c r="BZ31" s="46">
        <v>64</v>
      </c>
      <c r="CA31" s="54">
        <v>64.4</v>
      </c>
      <c r="CB31" s="27">
        <v>64.4</v>
      </c>
      <c r="CC31" s="27">
        <v>64.4</v>
      </c>
      <c r="CD31" s="27">
        <v>58</v>
      </c>
      <c r="CE31" s="41">
        <f t="shared" si="4"/>
        <v>7.599999999999994</v>
      </c>
      <c r="CF31" s="26">
        <f>E31-CC31</f>
        <v>1.1999999999999886</v>
      </c>
      <c r="CG31" s="41">
        <f t="shared" si="5"/>
        <v>6.400000000000006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3">
        <f>CF31/CE31</f>
        <v>0.1578947368421039</v>
      </c>
      <c r="DC31" s="29"/>
      <c r="DD31" s="28"/>
      <c r="DE31" s="29" t="s">
        <v>388</v>
      </c>
      <c r="DF31" s="29" t="s">
        <v>391</v>
      </c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0" t="s">
        <v>389</v>
      </c>
      <c r="DS31" s="30" t="s">
        <v>390</v>
      </c>
      <c r="DT31" s="44">
        <v>40776</v>
      </c>
    </row>
    <row r="32" spans="1:124" ht="18.7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2"/>
    </row>
    <row r="33" spans="1:124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65</v>
      </c>
      <c r="BZ33" s="27">
        <v>65</v>
      </c>
      <c r="CA33" s="27">
        <v>65</v>
      </c>
      <c r="CB33" s="27">
        <v>65</v>
      </c>
      <c r="CC33" s="27">
        <v>65</v>
      </c>
      <c r="CD33" s="27">
        <v>58</v>
      </c>
      <c r="CE33" s="41">
        <f aca="true" t="shared" si="9" ref="CE33:CE39">E33-CD33</f>
        <v>7</v>
      </c>
      <c r="CF33" s="26">
        <f>E33-CC33</f>
        <v>0</v>
      </c>
      <c r="CG33" s="41">
        <f aca="true" t="shared" si="10" ref="CG33:CG39">CC33-CD33</f>
        <v>7</v>
      </c>
      <c r="CH33" s="41">
        <f>H33-CG33</f>
        <v>-7</v>
      </c>
      <c r="CI33" s="26">
        <f>H33-CF33</f>
        <v>0</v>
      </c>
      <c r="CJ33" s="41">
        <f>CH33-CI33</f>
        <v>-7</v>
      </c>
      <c r="CK33" s="41">
        <f>K33-CJ33</f>
        <v>7</v>
      </c>
      <c r="CL33" s="26">
        <f>K33-CI33</f>
        <v>0</v>
      </c>
      <c r="CM33" s="41">
        <f>CK33-CL33</f>
        <v>7</v>
      </c>
      <c r="CN33" s="41">
        <f>N33-CM33</f>
        <v>-7</v>
      </c>
      <c r="CO33" s="26">
        <f>N33-CL33</f>
        <v>0</v>
      </c>
      <c r="CP33" s="41">
        <f>CN33-CO33</f>
        <v>-7</v>
      </c>
      <c r="CQ33" s="41">
        <f>Q33-CP33</f>
        <v>7</v>
      </c>
      <c r="CR33" s="26">
        <f>Q33-CO33</f>
        <v>0</v>
      </c>
      <c r="CS33" s="41">
        <f>CQ33-CR33</f>
        <v>7</v>
      </c>
      <c r="CT33" s="41">
        <f>T33-CS33</f>
        <v>-7</v>
      </c>
      <c r="CU33" s="26">
        <f>T33-CR33</f>
        <v>0</v>
      </c>
      <c r="CV33" s="41">
        <f>CT33-CU33</f>
        <v>-7</v>
      </c>
      <c r="CW33" s="41">
        <f>W33-CV33</f>
        <v>7</v>
      </c>
      <c r="CX33" s="26">
        <f>W33-CU33</f>
        <v>0</v>
      </c>
      <c r="CY33" s="41">
        <f>CW33-CX33</f>
        <v>7</v>
      </c>
      <c r="CZ33" s="41">
        <f>Z33-CY33</f>
        <v>-7</v>
      </c>
      <c r="DA33" s="26">
        <f>Z33-CX33</f>
        <v>0</v>
      </c>
      <c r="DB33" s="43">
        <f>CF33/CE33</f>
        <v>0</v>
      </c>
      <c r="DC33" s="29"/>
      <c r="DD33" s="28"/>
      <c r="DE33" s="29" t="s">
        <v>275</v>
      </c>
      <c r="DF33" s="29" t="s">
        <v>275</v>
      </c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30"/>
      <c r="DS33" s="30"/>
      <c r="DT33" s="44">
        <v>40593</v>
      </c>
    </row>
    <row r="34" spans="1:124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57</v>
      </c>
      <c r="BZ34" s="27">
        <v>57</v>
      </c>
      <c r="CA34" s="27">
        <v>57</v>
      </c>
      <c r="CB34" s="27">
        <v>57</v>
      </c>
      <c r="CC34" s="27">
        <v>57</v>
      </c>
      <c r="CD34" s="27">
        <v>50</v>
      </c>
      <c r="CE34" s="41">
        <f t="shared" si="9"/>
        <v>7</v>
      </c>
      <c r="CF34" s="26">
        <f aca="true" t="shared" si="11" ref="CF34:CF39">E34-CC34</f>
        <v>0</v>
      </c>
      <c r="CG34" s="41">
        <f t="shared" si="10"/>
        <v>7</v>
      </c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3">
        <f aca="true" t="shared" si="12" ref="DB34:DB39">CF34/CE34</f>
        <v>0</v>
      </c>
      <c r="DC34" s="29"/>
      <c r="DD34" s="28"/>
      <c r="DE34" s="29" t="s">
        <v>85</v>
      </c>
      <c r="DF34" s="29" t="s">
        <v>183</v>
      </c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30" t="s">
        <v>86</v>
      </c>
      <c r="DS34" s="30" t="s">
        <v>87</v>
      </c>
      <c r="DT34" s="44">
        <v>40311</v>
      </c>
    </row>
    <row r="35" spans="1:124" ht="12.75">
      <c r="A35" s="32">
        <v>30</v>
      </c>
      <c r="B35" s="31" t="s">
        <v>303</v>
      </c>
      <c r="C35" s="27">
        <v>29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64.3</v>
      </c>
      <c r="BZ35" s="27">
        <v>64.3</v>
      </c>
      <c r="CA35" s="27">
        <v>64.3</v>
      </c>
      <c r="CB35" s="54">
        <v>73</v>
      </c>
      <c r="CC35" s="27">
        <v>73</v>
      </c>
      <c r="CD35" s="27">
        <v>58</v>
      </c>
      <c r="CE35" s="41">
        <f t="shared" si="9"/>
        <v>15</v>
      </c>
      <c r="CF35" s="26">
        <f t="shared" si="11"/>
        <v>0</v>
      </c>
      <c r="CG35" s="41">
        <f t="shared" si="10"/>
        <v>15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>
        <f t="shared" si="12"/>
        <v>0</v>
      </c>
      <c r="DC35" s="29">
        <f>E35</f>
        <v>73</v>
      </c>
      <c r="DD35" s="28">
        <f>AK35-AJ35</f>
        <v>-0.5</v>
      </c>
      <c r="DE35" s="29" t="s">
        <v>68</v>
      </c>
      <c r="DF35" s="29" t="s">
        <v>162</v>
      </c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69</v>
      </c>
      <c r="DR35" s="30" t="s">
        <v>70</v>
      </c>
      <c r="DS35" s="30" t="s">
        <v>71</v>
      </c>
      <c r="DT35" s="44" t="s">
        <v>53</v>
      </c>
    </row>
    <row r="36" spans="1:124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55.8</v>
      </c>
      <c r="BZ36" s="27">
        <v>55.8</v>
      </c>
      <c r="CA36" s="27">
        <v>55.8</v>
      </c>
      <c r="CB36" s="27">
        <v>55.8</v>
      </c>
      <c r="CC36" s="27">
        <v>55.8</v>
      </c>
      <c r="CD36" s="27">
        <v>53</v>
      </c>
      <c r="CE36" s="41">
        <f t="shared" si="9"/>
        <v>6.700000000000003</v>
      </c>
      <c r="CF36" s="26">
        <f t="shared" si="11"/>
        <v>3.9000000000000057</v>
      </c>
      <c r="CG36" s="41">
        <f t="shared" si="10"/>
        <v>2.799999999999997</v>
      </c>
      <c r="CH36" s="41">
        <f>H36-CG36</f>
        <v>56.900000000000006</v>
      </c>
      <c r="CI36" s="26">
        <f>H36-CF36</f>
        <v>55.8</v>
      </c>
      <c r="CJ36" s="41">
        <f>CH36-CI36</f>
        <v>1.1000000000000085</v>
      </c>
      <c r="CK36" s="41">
        <f>K36-CJ36</f>
        <v>57.29999999999999</v>
      </c>
      <c r="CL36" s="26">
        <f>K36-CI36</f>
        <v>2.6000000000000014</v>
      </c>
      <c r="CM36" s="41">
        <f>CK36-CL36</f>
        <v>54.69999999999999</v>
      </c>
      <c r="CN36" s="41">
        <f>N36-CM36</f>
        <v>2.3000000000000114</v>
      </c>
      <c r="CO36" s="26">
        <f>N36-CL36</f>
        <v>54.4</v>
      </c>
      <c r="CP36" s="41">
        <f>CN36-CO36</f>
        <v>-52.09999999999999</v>
      </c>
      <c r="CQ36" s="41">
        <f>Q36-CP36</f>
        <v>108.89999999999998</v>
      </c>
      <c r="CR36" s="26">
        <f>Q36-CO36</f>
        <v>2.3999999999999986</v>
      </c>
      <c r="CS36" s="41">
        <f>CQ36-CR36</f>
        <v>106.49999999999997</v>
      </c>
      <c r="CT36" s="41">
        <f>T36-CS36</f>
        <v>-49.699999999999974</v>
      </c>
      <c r="CU36" s="26">
        <f>T36-CR36</f>
        <v>54.4</v>
      </c>
      <c r="CV36" s="41">
        <f>CT36-CU36</f>
        <v>-104.09999999999997</v>
      </c>
      <c r="CW36" s="41">
        <f>W36-CV36</f>
        <v>159.89999999999998</v>
      </c>
      <c r="CX36" s="26">
        <f>W36-CU36</f>
        <v>1.3999999999999986</v>
      </c>
      <c r="CY36" s="41">
        <f>CW36-CX36</f>
        <v>158.49999999999997</v>
      </c>
      <c r="CZ36" s="41">
        <f>Z36-CY36</f>
        <v>-102.69999999999997</v>
      </c>
      <c r="DA36" s="26">
        <f>Z36-CX36</f>
        <v>54.4</v>
      </c>
      <c r="DB36" s="43">
        <f t="shared" si="12"/>
        <v>0.5820895522388065</v>
      </c>
      <c r="DC36" s="29"/>
      <c r="DD36" s="28"/>
      <c r="DE36" s="29" t="s">
        <v>94</v>
      </c>
      <c r="DF36" s="29" t="s">
        <v>310</v>
      </c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30" t="s">
        <v>95</v>
      </c>
      <c r="DS36" s="30" t="s">
        <v>96</v>
      </c>
      <c r="DT36" s="44">
        <v>40296</v>
      </c>
    </row>
    <row r="37" spans="1:124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65.9</v>
      </c>
      <c r="BZ37" s="27">
        <v>65.9</v>
      </c>
      <c r="CA37" s="27">
        <v>65.9</v>
      </c>
      <c r="CB37" s="27">
        <v>65.9</v>
      </c>
      <c r="CC37" s="27">
        <v>65.9</v>
      </c>
      <c r="CD37" s="27">
        <v>60</v>
      </c>
      <c r="CE37" s="41">
        <f t="shared" si="9"/>
        <v>10.099999999999994</v>
      </c>
      <c r="CF37" s="26">
        <f t="shared" si="11"/>
        <v>4.199999999999989</v>
      </c>
      <c r="CG37" s="41">
        <f t="shared" si="10"/>
        <v>5.900000000000006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>
        <f t="shared" si="12"/>
        <v>0.41584158415841493</v>
      </c>
      <c r="DC37" s="29"/>
      <c r="DD37" s="28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30"/>
      <c r="DS37" s="30"/>
      <c r="DT37" s="44">
        <v>40343</v>
      </c>
    </row>
    <row r="38" spans="1:124" ht="12.75">
      <c r="A38" s="32">
        <v>33</v>
      </c>
      <c r="B38" s="31" t="s">
        <v>369</v>
      </c>
      <c r="C38" s="27">
        <v>21</v>
      </c>
      <c r="D38" s="27">
        <v>165</v>
      </c>
      <c r="E38" s="27">
        <v>62.8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46">
        <v>61.8</v>
      </c>
      <c r="BZ38" s="46">
        <v>60.6</v>
      </c>
      <c r="CA38" s="46">
        <v>60</v>
      </c>
      <c r="CB38" s="46">
        <v>58.2</v>
      </c>
      <c r="CC38" s="27">
        <v>58.2</v>
      </c>
      <c r="CD38" s="27">
        <v>52</v>
      </c>
      <c r="CE38" s="41">
        <f t="shared" si="9"/>
        <v>10.799999999999997</v>
      </c>
      <c r="CF38" s="26">
        <f t="shared" si="11"/>
        <v>4.599999999999994</v>
      </c>
      <c r="CG38" s="41">
        <f t="shared" si="10"/>
        <v>6.200000000000003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3">
        <f t="shared" si="12"/>
        <v>0.4259259259259255</v>
      </c>
      <c r="DC38" s="29"/>
      <c r="DD38" s="28"/>
      <c r="DE38" s="29" t="s">
        <v>242</v>
      </c>
      <c r="DF38" s="29" t="s">
        <v>397</v>
      </c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30" t="s">
        <v>243</v>
      </c>
      <c r="DS38" s="30" t="s">
        <v>293</v>
      </c>
      <c r="DT38" s="44" t="s">
        <v>244</v>
      </c>
    </row>
    <row r="39" spans="1:124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67.7</v>
      </c>
      <c r="BZ39" s="54">
        <v>69.1</v>
      </c>
      <c r="CA39" s="46">
        <v>67.7</v>
      </c>
      <c r="CB39" s="54">
        <v>68.7</v>
      </c>
      <c r="CC39" s="27">
        <v>68.7</v>
      </c>
      <c r="CD39" s="27">
        <v>67</v>
      </c>
      <c r="CE39" s="41">
        <f t="shared" si="9"/>
        <v>5.599999999999994</v>
      </c>
      <c r="CF39" s="26">
        <f t="shared" si="11"/>
        <v>3.8999999999999915</v>
      </c>
      <c r="CG39" s="41">
        <f t="shared" si="10"/>
        <v>1.7000000000000028</v>
      </c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3">
        <f t="shared" si="12"/>
        <v>0.6964285714285706</v>
      </c>
      <c r="DC39" s="29"/>
      <c r="DD39" s="28">
        <f>AK39-AJ39</f>
        <v>0</v>
      </c>
      <c r="DE39" s="29" t="s">
        <v>358</v>
      </c>
      <c r="DF39" s="29" t="s">
        <v>394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30" t="s">
        <v>351</v>
      </c>
      <c r="DS39" s="30" t="s">
        <v>350</v>
      </c>
      <c r="DT39" s="44"/>
    </row>
    <row r="40" spans="1:124" ht="18.75">
      <c r="A40" s="70" t="s">
        <v>254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2"/>
    </row>
    <row r="41" spans="1:124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56</v>
      </c>
      <c r="BZ41" s="27">
        <v>56</v>
      </c>
      <c r="CA41" s="27">
        <v>56</v>
      </c>
      <c r="CB41" s="27">
        <v>56</v>
      </c>
      <c r="CC41" s="27">
        <v>56</v>
      </c>
      <c r="CD41" s="27">
        <v>51</v>
      </c>
      <c r="CE41" s="41">
        <f aca="true" t="shared" si="13" ref="CE41:CE54">E41-CD41</f>
        <v>8</v>
      </c>
      <c r="CF41" s="26">
        <f>E41-CC41</f>
        <v>3</v>
      </c>
      <c r="CG41" s="41">
        <f aca="true" t="shared" si="14" ref="CG41:CG54">CC41-CD41</f>
        <v>5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3">
        <f>CF41/CE41</f>
        <v>0.375</v>
      </c>
      <c r="DC41" s="29"/>
      <c r="DD41" s="28"/>
      <c r="DE41" s="29" t="s">
        <v>60</v>
      </c>
      <c r="DF41" s="29" t="s">
        <v>165</v>
      </c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30" t="s">
        <v>62</v>
      </c>
      <c r="DS41" s="30" t="s">
        <v>63</v>
      </c>
      <c r="DT41" s="44">
        <v>40302</v>
      </c>
    </row>
    <row r="42" spans="1:124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59.4</v>
      </c>
      <c r="BZ42" s="27">
        <v>59.4</v>
      </c>
      <c r="CA42" s="27">
        <v>59.4</v>
      </c>
      <c r="CB42" s="27">
        <v>59.4</v>
      </c>
      <c r="CC42" s="27">
        <v>59.4</v>
      </c>
      <c r="CD42" s="27">
        <v>55</v>
      </c>
      <c r="CE42" s="41">
        <f t="shared" si="13"/>
        <v>5</v>
      </c>
      <c r="CF42" s="26">
        <f aca="true" t="shared" si="15" ref="CF42:CF54">E42-CC42</f>
        <v>0.6000000000000014</v>
      </c>
      <c r="CG42" s="41">
        <f t="shared" si="14"/>
        <v>4.399999999999999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3">
        <f aca="true" t="shared" si="16" ref="DB42:DB54">CF42/CE42</f>
        <v>0.12000000000000029</v>
      </c>
      <c r="DC42" s="29"/>
      <c r="DD42" s="28"/>
      <c r="DE42" s="29" t="s">
        <v>319</v>
      </c>
      <c r="DF42" s="29" t="s">
        <v>327</v>
      </c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30"/>
      <c r="DS42" s="30" t="s">
        <v>320</v>
      </c>
      <c r="DT42" s="44" t="s">
        <v>321</v>
      </c>
    </row>
    <row r="43" spans="1:124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71</v>
      </c>
      <c r="BZ43" s="27">
        <v>71</v>
      </c>
      <c r="CA43" s="27">
        <v>71</v>
      </c>
      <c r="CB43" s="27">
        <v>71</v>
      </c>
      <c r="CC43" s="27">
        <v>71</v>
      </c>
      <c r="CD43" s="27">
        <v>67</v>
      </c>
      <c r="CE43" s="41">
        <f t="shared" si="13"/>
        <v>10</v>
      </c>
      <c r="CF43" s="26">
        <f t="shared" si="15"/>
        <v>6</v>
      </c>
      <c r="CG43" s="41">
        <f t="shared" si="14"/>
        <v>4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>
        <f t="shared" si="16"/>
        <v>0.6</v>
      </c>
      <c r="DC43" s="29"/>
      <c r="DD43" s="28"/>
      <c r="DE43" s="29" t="s">
        <v>239</v>
      </c>
      <c r="DF43" s="29" t="s">
        <v>233</v>
      </c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30" t="s">
        <v>232</v>
      </c>
      <c r="DS43" s="30" t="s">
        <v>234</v>
      </c>
      <c r="DT43" s="44" t="s">
        <v>231</v>
      </c>
    </row>
    <row r="44" spans="1:124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52.5</v>
      </c>
      <c r="BZ44" s="27">
        <v>52.5</v>
      </c>
      <c r="CA44" s="27">
        <v>52.5</v>
      </c>
      <c r="CB44" s="27">
        <v>52.5</v>
      </c>
      <c r="CC44" s="27">
        <v>52.5</v>
      </c>
      <c r="CD44" s="27">
        <v>48</v>
      </c>
      <c r="CE44" s="41">
        <f t="shared" si="13"/>
        <v>5.5</v>
      </c>
      <c r="CF44" s="26">
        <f t="shared" si="15"/>
        <v>1</v>
      </c>
      <c r="CG44" s="41">
        <f t="shared" si="14"/>
        <v>4.5</v>
      </c>
      <c r="CH44" s="41">
        <f>H44-CG44</f>
        <v>-4.5</v>
      </c>
      <c r="CI44" s="26">
        <f>H44-CF44</f>
        <v>-1</v>
      </c>
      <c r="CJ44" s="41">
        <f>CH44-CI44</f>
        <v>-3.5</v>
      </c>
      <c r="CK44" s="41">
        <f>K44-CJ44</f>
        <v>3.5</v>
      </c>
      <c r="CL44" s="26">
        <f>K44-CI44</f>
        <v>1</v>
      </c>
      <c r="CM44" s="41">
        <f>CK44-CL44</f>
        <v>2.5</v>
      </c>
      <c r="CN44" s="41">
        <f>N44-CM44</f>
        <v>-2.5</v>
      </c>
      <c r="CO44" s="26">
        <f>N44-CL44</f>
        <v>-1</v>
      </c>
      <c r="CP44" s="41">
        <f>CN44-CO44</f>
        <v>-1.5</v>
      </c>
      <c r="CQ44" s="41">
        <f>Q44-CP44</f>
        <v>1.5</v>
      </c>
      <c r="CR44" s="26">
        <f>Q44-CO44</f>
        <v>1</v>
      </c>
      <c r="CS44" s="41">
        <f>CQ44-CR44</f>
        <v>0.5</v>
      </c>
      <c r="CT44" s="41">
        <f>T44-CS44</f>
        <v>-0.5</v>
      </c>
      <c r="CU44" s="26">
        <f>T44-CR44</f>
        <v>-1</v>
      </c>
      <c r="CV44" s="41">
        <f>CT44-CU44</f>
        <v>0.5</v>
      </c>
      <c r="CW44" s="41">
        <f>W44-CV44</f>
        <v>-0.5</v>
      </c>
      <c r="CX44" s="26">
        <f>W44-CU44</f>
        <v>1</v>
      </c>
      <c r="CY44" s="41">
        <f>CW44-CX44</f>
        <v>-1.5</v>
      </c>
      <c r="CZ44" s="41">
        <f>Z44-CY44</f>
        <v>1.5</v>
      </c>
      <c r="DA44" s="26">
        <f>Z44-CX44</f>
        <v>-1</v>
      </c>
      <c r="DB44" s="43">
        <f t="shared" si="16"/>
        <v>0.18181818181818182</v>
      </c>
      <c r="DC44" s="29"/>
      <c r="DD44" s="28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0"/>
      <c r="DS44" s="30"/>
      <c r="DT44" s="44"/>
    </row>
    <row r="45" spans="1:124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27">
        <v>53.6</v>
      </c>
      <c r="BZ45" s="27">
        <v>53.6</v>
      </c>
      <c r="CA45" s="27">
        <v>53.6</v>
      </c>
      <c r="CB45" s="27">
        <v>53.6</v>
      </c>
      <c r="CC45" s="27">
        <v>53.6</v>
      </c>
      <c r="CD45" s="49">
        <v>50</v>
      </c>
      <c r="CE45" s="41">
        <f t="shared" si="13"/>
        <v>5.700000000000003</v>
      </c>
      <c r="CF45" s="26">
        <f t="shared" si="15"/>
        <v>2.1000000000000014</v>
      </c>
      <c r="CG45" s="41">
        <f t="shared" si="14"/>
        <v>3.6000000000000014</v>
      </c>
      <c r="CH45" s="41"/>
      <c r="CI45" s="26"/>
      <c r="CJ45" s="41"/>
      <c r="CK45" s="41"/>
      <c r="CL45" s="26"/>
      <c r="CM45" s="41"/>
      <c r="CN45" s="41"/>
      <c r="CO45" s="26"/>
      <c r="CP45" s="41"/>
      <c r="CQ45" s="41"/>
      <c r="CR45" s="26"/>
      <c r="CS45" s="41"/>
      <c r="CT45" s="41"/>
      <c r="CU45" s="26"/>
      <c r="CV45" s="41"/>
      <c r="CW45" s="41"/>
      <c r="CX45" s="26"/>
      <c r="CY45" s="41"/>
      <c r="CZ45" s="41"/>
      <c r="DA45" s="26"/>
      <c r="DB45" s="43">
        <f t="shared" si="16"/>
        <v>0.36842105263157904</v>
      </c>
      <c r="DC45" s="1"/>
      <c r="DD45" s="10"/>
      <c r="DE45" s="52" t="s">
        <v>306</v>
      </c>
      <c r="DF45" s="52" t="s">
        <v>313</v>
      </c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0"/>
      <c r="DS45" s="50"/>
      <c r="DT45" s="53">
        <v>40627</v>
      </c>
    </row>
    <row r="46" spans="1:124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58.3</v>
      </c>
      <c r="BZ46" s="27">
        <v>58.3</v>
      </c>
      <c r="CA46" s="27">
        <v>58.3</v>
      </c>
      <c r="CB46" s="27">
        <v>58.3</v>
      </c>
      <c r="CC46" s="27">
        <v>58.3</v>
      </c>
      <c r="CD46" s="27">
        <v>55</v>
      </c>
      <c r="CE46" s="41">
        <f t="shared" si="13"/>
        <v>4.5</v>
      </c>
      <c r="CF46" s="26">
        <f t="shared" si="15"/>
        <v>1.2000000000000028</v>
      </c>
      <c r="CG46" s="41">
        <f t="shared" si="14"/>
        <v>3.299999999999997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3">
        <f t="shared" si="16"/>
        <v>0.2666666666666673</v>
      </c>
      <c r="DC46" s="29"/>
      <c r="DD46" s="28"/>
      <c r="DE46" s="29"/>
      <c r="DF46" s="47" t="s">
        <v>295</v>
      </c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 t="s">
        <v>241</v>
      </c>
      <c r="DR46" s="30" t="s">
        <v>230</v>
      </c>
      <c r="DS46" s="30" t="s">
        <v>240</v>
      </c>
      <c r="DT46" s="44"/>
    </row>
    <row r="47" spans="1:124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61.7</v>
      </c>
      <c r="BZ47" s="27">
        <v>61.7</v>
      </c>
      <c r="CA47" s="27">
        <v>61.7</v>
      </c>
      <c r="CB47" s="27">
        <v>61.7</v>
      </c>
      <c r="CC47" s="27">
        <v>61.7</v>
      </c>
      <c r="CD47" s="27">
        <v>60</v>
      </c>
      <c r="CE47" s="41">
        <f t="shared" si="13"/>
        <v>12</v>
      </c>
      <c r="CF47" s="26">
        <f t="shared" si="15"/>
        <v>10.299999999999997</v>
      </c>
      <c r="CG47" s="41">
        <f t="shared" si="14"/>
        <v>1.7000000000000028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3">
        <f t="shared" si="16"/>
        <v>0.8583333333333331</v>
      </c>
      <c r="DC47" s="29"/>
      <c r="DD47" s="28"/>
      <c r="DE47" s="29" t="s">
        <v>314</v>
      </c>
      <c r="DF47" s="47" t="s">
        <v>363</v>
      </c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30"/>
      <c r="DS47" s="30" t="s">
        <v>336</v>
      </c>
      <c r="DT47" s="44"/>
    </row>
    <row r="48" spans="1:124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53</v>
      </c>
      <c r="BZ48" s="27">
        <v>53</v>
      </c>
      <c r="CA48" s="27">
        <v>53</v>
      </c>
      <c r="CB48" s="27">
        <v>53</v>
      </c>
      <c r="CC48" s="27">
        <v>53</v>
      </c>
      <c r="CD48" s="27">
        <v>52</v>
      </c>
      <c r="CE48" s="41">
        <f t="shared" si="13"/>
        <v>4</v>
      </c>
      <c r="CF48" s="26">
        <f t="shared" si="15"/>
        <v>3</v>
      </c>
      <c r="CG48" s="41">
        <f t="shared" si="14"/>
        <v>1</v>
      </c>
      <c r="CH48" s="41">
        <f>H48-CG48</f>
        <v>-1</v>
      </c>
      <c r="CI48" s="26">
        <f>H48-CF48</f>
        <v>-3</v>
      </c>
      <c r="CJ48" s="41">
        <f>CH48-CI48</f>
        <v>2</v>
      </c>
      <c r="CK48" s="41">
        <f>K48-CJ48</f>
        <v>-2</v>
      </c>
      <c r="CL48" s="26">
        <f>K48-CI48</f>
        <v>3</v>
      </c>
      <c r="CM48" s="41">
        <f>CK48-CL48</f>
        <v>-5</v>
      </c>
      <c r="CN48" s="41">
        <f>N48-CM48</f>
        <v>5</v>
      </c>
      <c r="CO48" s="26">
        <f>N48-CL48</f>
        <v>-3</v>
      </c>
      <c r="CP48" s="41">
        <f>CN48-CO48</f>
        <v>8</v>
      </c>
      <c r="CQ48" s="41">
        <f>Q48-CP48</f>
        <v>-8</v>
      </c>
      <c r="CR48" s="26">
        <f>Q48-CO48</f>
        <v>3</v>
      </c>
      <c r="CS48" s="41">
        <f>CQ48-CR48</f>
        <v>-11</v>
      </c>
      <c r="CT48" s="41">
        <f>T48-CS48</f>
        <v>11</v>
      </c>
      <c r="CU48" s="26">
        <f>T48-CR48</f>
        <v>-3</v>
      </c>
      <c r="CV48" s="41">
        <f>CT48-CU48</f>
        <v>14</v>
      </c>
      <c r="CW48" s="41">
        <f>W48-CV48</f>
        <v>-14</v>
      </c>
      <c r="CX48" s="26">
        <f>W48-CU48</f>
        <v>3</v>
      </c>
      <c r="CY48" s="41">
        <f>CW48-CX48</f>
        <v>-17</v>
      </c>
      <c r="CZ48" s="41">
        <f>Z48-CY48</f>
        <v>17</v>
      </c>
      <c r="DA48" s="26">
        <f>Z48-CX48</f>
        <v>-3</v>
      </c>
      <c r="DB48" s="43">
        <f t="shared" si="16"/>
        <v>0.75</v>
      </c>
      <c r="DC48" s="29"/>
      <c r="DD48" s="28"/>
      <c r="DE48" s="29" t="s">
        <v>278</v>
      </c>
      <c r="DF48" s="29" t="s">
        <v>278</v>
      </c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30"/>
      <c r="DS48" s="30"/>
      <c r="DT48" s="44"/>
    </row>
    <row r="49" spans="1:124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62.7</v>
      </c>
      <c r="BZ49" s="27">
        <v>62.7</v>
      </c>
      <c r="CA49" s="27">
        <v>62.7</v>
      </c>
      <c r="CB49" s="27">
        <v>62.7</v>
      </c>
      <c r="CC49" s="27">
        <v>62.7</v>
      </c>
      <c r="CD49" s="27">
        <v>58</v>
      </c>
      <c r="CE49" s="41">
        <f t="shared" si="13"/>
        <v>7</v>
      </c>
      <c r="CF49" s="26">
        <f t="shared" si="15"/>
        <v>2.299999999999997</v>
      </c>
      <c r="CG49" s="41">
        <f t="shared" si="14"/>
        <v>4.700000000000003</v>
      </c>
      <c r="CH49" s="41">
        <f>H49-CG49</f>
        <v>-4.700000000000003</v>
      </c>
      <c r="CI49" s="26">
        <f>H49-CF49</f>
        <v>-2.299999999999997</v>
      </c>
      <c r="CJ49" s="41">
        <f>CH49-CI49</f>
        <v>-2.4000000000000057</v>
      </c>
      <c r="CK49" s="41">
        <f>K49-CJ49</f>
        <v>2.4000000000000057</v>
      </c>
      <c r="CL49" s="26">
        <f>K49-CI49</f>
        <v>2.299999999999997</v>
      </c>
      <c r="CM49" s="41">
        <f>CK49-CL49</f>
        <v>0.10000000000000853</v>
      </c>
      <c r="CN49" s="41">
        <f>N49-CM49</f>
        <v>-0.10000000000000853</v>
      </c>
      <c r="CO49" s="26">
        <f>N49-CL49</f>
        <v>-2.299999999999997</v>
      </c>
      <c r="CP49" s="41">
        <f>CN49-CO49</f>
        <v>2.1999999999999886</v>
      </c>
      <c r="CQ49" s="41">
        <f>Q49-CP49</f>
        <v>-2.1999999999999886</v>
      </c>
      <c r="CR49" s="26">
        <f>Q49-CO49</f>
        <v>2.299999999999997</v>
      </c>
      <c r="CS49" s="41">
        <f>CQ49-CR49</f>
        <v>-4.499999999999986</v>
      </c>
      <c r="CT49" s="41">
        <f>T49-CS49</f>
        <v>4.499999999999986</v>
      </c>
      <c r="CU49" s="26">
        <f>T49-CR49</f>
        <v>-2.299999999999997</v>
      </c>
      <c r="CV49" s="41">
        <f>CT49-CU49</f>
        <v>6.799999999999983</v>
      </c>
      <c r="CW49" s="41">
        <f>W49-CV49</f>
        <v>-6.799999999999983</v>
      </c>
      <c r="CX49" s="26">
        <f>W49-CU49</f>
        <v>2.299999999999997</v>
      </c>
      <c r="CY49" s="41">
        <f>CW49-CX49</f>
        <v>-9.09999999999998</v>
      </c>
      <c r="CZ49" s="41">
        <f>Z49-CY49</f>
        <v>9.09999999999998</v>
      </c>
      <c r="DA49" s="26">
        <f>Z49-CX49</f>
        <v>-2.299999999999997</v>
      </c>
      <c r="DB49" s="43">
        <f t="shared" si="16"/>
        <v>0.3285714285714282</v>
      </c>
      <c r="DC49" s="29"/>
      <c r="DD49" s="28">
        <f>AK49-AJ49</f>
        <v>-0.6000000000000014</v>
      </c>
      <c r="DE49" s="29" t="s">
        <v>207</v>
      </c>
      <c r="DF49" s="29" t="s">
        <v>393</v>
      </c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30" t="s">
        <v>230</v>
      </c>
      <c r="DS49" s="30"/>
      <c r="DT49" s="44"/>
    </row>
    <row r="50" spans="1:124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54.4</v>
      </c>
      <c r="BZ50" s="27">
        <v>54.4</v>
      </c>
      <c r="CA50" s="27">
        <v>54.4</v>
      </c>
      <c r="CB50" s="27">
        <v>54.4</v>
      </c>
      <c r="CC50" s="27">
        <v>54.4</v>
      </c>
      <c r="CD50" s="27">
        <v>53</v>
      </c>
      <c r="CE50" s="41">
        <f t="shared" si="13"/>
        <v>5</v>
      </c>
      <c r="CF50" s="26">
        <f t="shared" si="15"/>
        <v>3.6000000000000014</v>
      </c>
      <c r="CG50" s="41">
        <f t="shared" si="14"/>
        <v>1.3999999999999986</v>
      </c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3">
        <f t="shared" si="16"/>
        <v>0.7200000000000003</v>
      </c>
      <c r="DC50" s="29"/>
      <c r="DD50" s="28"/>
      <c r="DE50" s="29" t="s">
        <v>317</v>
      </c>
      <c r="DF50" s="29" t="s">
        <v>326</v>
      </c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30"/>
      <c r="DS50" s="30"/>
      <c r="DT50" s="44"/>
    </row>
    <row r="51" spans="1:124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56.3</v>
      </c>
      <c r="BZ51" s="27">
        <v>56.3</v>
      </c>
      <c r="CA51" s="27">
        <v>56.3</v>
      </c>
      <c r="CB51" s="27">
        <v>56.3</v>
      </c>
      <c r="CC51" s="27">
        <v>56.3</v>
      </c>
      <c r="CD51" s="27">
        <v>53</v>
      </c>
      <c r="CE51" s="41">
        <f t="shared" si="13"/>
        <v>4.5</v>
      </c>
      <c r="CF51" s="26">
        <f t="shared" si="15"/>
        <v>1.2000000000000028</v>
      </c>
      <c r="CG51" s="41">
        <f t="shared" si="14"/>
        <v>3.299999999999997</v>
      </c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3">
        <f t="shared" si="16"/>
        <v>0.2666666666666673</v>
      </c>
      <c r="DC51" s="29">
        <f>E51</f>
        <v>57.5</v>
      </c>
      <c r="DD51" s="28"/>
      <c r="DE51" s="29" t="s">
        <v>186</v>
      </c>
      <c r="DF51" s="29" t="s">
        <v>223</v>
      </c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30" t="s">
        <v>98</v>
      </c>
      <c r="DS51" s="30" t="s">
        <v>99</v>
      </c>
      <c r="DT51" s="44" t="s">
        <v>53</v>
      </c>
    </row>
    <row r="52" spans="1:124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64</v>
      </c>
      <c r="BZ52" s="27">
        <v>64</v>
      </c>
      <c r="CA52" s="27">
        <v>64</v>
      </c>
      <c r="CB52" s="27">
        <v>64</v>
      </c>
      <c r="CC52" s="27">
        <v>64</v>
      </c>
      <c r="CD52" s="27">
        <v>62</v>
      </c>
      <c r="CE52" s="41">
        <f t="shared" si="13"/>
        <v>7</v>
      </c>
      <c r="CF52" s="26">
        <f t="shared" si="15"/>
        <v>5</v>
      </c>
      <c r="CG52" s="41">
        <f t="shared" si="14"/>
        <v>2</v>
      </c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3">
        <f t="shared" si="16"/>
        <v>0.7142857142857143</v>
      </c>
      <c r="DC52" s="29"/>
      <c r="DD52" s="28"/>
      <c r="DE52" s="29" t="s">
        <v>260</v>
      </c>
      <c r="DF52" s="29" t="s">
        <v>297</v>
      </c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30" t="s">
        <v>259</v>
      </c>
      <c r="DS52" s="30"/>
      <c r="DT52" s="44"/>
    </row>
    <row r="53" spans="1:124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60</v>
      </c>
      <c r="BZ53" s="27">
        <v>60</v>
      </c>
      <c r="CA53" s="27">
        <v>60</v>
      </c>
      <c r="CB53" s="27">
        <v>60</v>
      </c>
      <c r="CC53" s="27">
        <v>60</v>
      </c>
      <c r="CD53" s="27">
        <v>57</v>
      </c>
      <c r="CE53" s="41">
        <f t="shared" si="13"/>
        <v>3</v>
      </c>
      <c r="CF53" s="26">
        <f t="shared" si="15"/>
        <v>0</v>
      </c>
      <c r="CG53" s="41">
        <f t="shared" si="14"/>
        <v>3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3">
        <f t="shared" si="16"/>
        <v>0</v>
      </c>
      <c r="DC53" s="29"/>
      <c r="DD53" s="28"/>
      <c r="DE53" s="29" t="s">
        <v>334</v>
      </c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30"/>
      <c r="DS53" s="30"/>
      <c r="DT53" s="44"/>
    </row>
    <row r="54" spans="1:124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59.5</v>
      </c>
      <c r="BZ54" s="27">
        <v>59.5</v>
      </c>
      <c r="CA54" s="27">
        <v>59.5</v>
      </c>
      <c r="CB54" s="27">
        <v>59.5</v>
      </c>
      <c r="CC54" s="27">
        <v>59.5</v>
      </c>
      <c r="CD54" s="27">
        <v>57</v>
      </c>
      <c r="CE54" s="41">
        <f t="shared" si="13"/>
        <v>3</v>
      </c>
      <c r="CF54" s="26">
        <f t="shared" si="15"/>
        <v>0.5</v>
      </c>
      <c r="CG54" s="41">
        <f t="shared" si="14"/>
        <v>2.5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3">
        <f t="shared" si="16"/>
        <v>0.16666666666666666</v>
      </c>
      <c r="DC54" s="29"/>
      <c r="DD54" s="28"/>
      <c r="DE54" s="29" t="s">
        <v>271</v>
      </c>
      <c r="DF54" s="29" t="s">
        <v>307</v>
      </c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30" t="s">
        <v>270</v>
      </c>
      <c r="DS54" s="30" t="s">
        <v>272</v>
      </c>
      <c r="DT54" s="44"/>
    </row>
    <row r="55" spans="1:124" ht="18" customHeight="1">
      <c r="A55" s="73" t="s">
        <v>255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5"/>
    </row>
    <row r="56" spans="1:124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59</v>
      </c>
      <c r="BZ56" s="27">
        <v>59</v>
      </c>
      <c r="CA56" s="27">
        <v>59</v>
      </c>
      <c r="CB56" s="27">
        <v>59</v>
      </c>
      <c r="CC56" s="27">
        <v>59</v>
      </c>
      <c r="CD56" s="27">
        <v>57</v>
      </c>
      <c r="CE56" s="41">
        <f aca="true" t="shared" si="17" ref="CE56:CE61">E56-CD56</f>
        <v>6.5</v>
      </c>
      <c r="CF56" s="26">
        <f aca="true" t="shared" si="18" ref="CF56:CF61">E56-CC56</f>
        <v>4.5</v>
      </c>
      <c r="CG56" s="41">
        <f aca="true" t="shared" si="19" ref="CG56:CG61">CC56-CD56</f>
        <v>2</v>
      </c>
      <c r="CH56" s="41">
        <f>H56-CG56</f>
        <v>-2</v>
      </c>
      <c r="CI56" s="26">
        <f>H56-CF56</f>
        <v>-4.5</v>
      </c>
      <c r="CJ56" s="41">
        <f>CH56-CI56</f>
        <v>2.5</v>
      </c>
      <c r="CK56" s="41">
        <f>K56-CJ56</f>
        <v>-2.5</v>
      </c>
      <c r="CL56" s="26">
        <f>K56-CI56</f>
        <v>4.5</v>
      </c>
      <c r="CM56" s="41">
        <f>CK56-CL56</f>
        <v>-7</v>
      </c>
      <c r="CN56" s="41">
        <f>N56-CM56</f>
        <v>7</v>
      </c>
      <c r="CO56" s="26">
        <f>N56-CL56</f>
        <v>-4.5</v>
      </c>
      <c r="CP56" s="41">
        <f>CN56-CO56</f>
        <v>11.5</v>
      </c>
      <c r="CQ56" s="41">
        <f>Q56-CP56</f>
        <v>-11.5</v>
      </c>
      <c r="CR56" s="26">
        <f>Q56-CO56</f>
        <v>4.5</v>
      </c>
      <c r="CS56" s="41">
        <f>CQ56-CR56</f>
        <v>-16</v>
      </c>
      <c r="CT56" s="41">
        <f>T56-CS56</f>
        <v>16</v>
      </c>
      <c r="CU56" s="26">
        <f>T56-CR56</f>
        <v>-4.5</v>
      </c>
      <c r="CV56" s="41">
        <f>CT56-CU56</f>
        <v>20.5</v>
      </c>
      <c r="CW56" s="41">
        <f>W56-CV56</f>
        <v>-20.5</v>
      </c>
      <c r="CX56" s="26">
        <f>W56-CU56</f>
        <v>4.5</v>
      </c>
      <c r="CY56" s="41">
        <f>CW56-CX56</f>
        <v>-25</v>
      </c>
      <c r="CZ56" s="41">
        <f>Z56-CY56</f>
        <v>25</v>
      </c>
      <c r="DA56" s="26">
        <f>Z56-CX56</f>
        <v>-4.5</v>
      </c>
      <c r="DB56" s="43">
        <f aca="true" t="shared" si="20" ref="DB56:DB61">CF56/CE56</f>
        <v>0.6923076923076923</v>
      </c>
      <c r="DC56" s="29"/>
      <c r="DD56" s="28"/>
      <c r="DE56" s="29" t="s">
        <v>237</v>
      </c>
      <c r="DF56" s="29" t="s">
        <v>261</v>
      </c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 t="s">
        <v>238</v>
      </c>
      <c r="DR56" s="30"/>
      <c r="DS56" s="30"/>
      <c r="DT56" s="44" t="s">
        <v>231</v>
      </c>
    </row>
    <row r="57" spans="1:124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54.9</v>
      </c>
      <c r="BZ57" s="27">
        <v>54.9</v>
      </c>
      <c r="CA57" s="27">
        <v>54.9</v>
      </c>
      <c r="CB57" s="27">
        <v>54.9</v>
      </c>
      <c r="CC57" s="27">
        <v>54.9</v>
      </c>
      <c r="CD57" s="27">
        <v>53</v>
      </c>
      <c r="CE57" s="41">
        <f t="shared" si="17"/>
        <v>3</v>
      </c>
      <c r="CF57" s="26">
        <f t="shared" si="18"/>
        <v>1.1000000000000014</v>
      </c>
      <c r="CG57" s="41">
        <f t="shared" si="19"/>
        <v>1.8999999999999986</v>
      </c>
      <c r="CH57" s="41">
        <f>H57-CG57</f>
        <v>-1.8999999999999986</v>
      </c>
      <c r="CI57" s="26">
        <f>H57-CF57</f>
        <v>-1.1000000000000014</v>
      </c>
      <c r="CJ57" s="41">
        <f>CH57-CI57</f>
        <v>-0.7999999999999972</v>
      </c>
      <c r="CK57" s="41">
        <f>K57-CJ57</f>
        <v>0.7999999999999972</v>
      </c>
      <c r="CL57" s="26">
        <f>K57-CI57</f>
        <v>1.1000000000000014</v>
      </c>
      <c r="CM57" s="41">
        <f>CK57-CL57</f>
        <v>-0.30000000000000426</v>
      </c>
      <c r="CN57" s="41">
        <f>N57-CM57</f>
        <v>56.300000000000004</v>
      </c>
      <c r="CO57" s="26">
        <f>N57-CL57</f>
        <v>54.9</v>
      </c>
      <c r="CP57" s="41">
        <f>CN57-CO57</f>
        <v>1.4000000000000057</v>
      </c>
      <c r="CQ57" s="41">
        <f>Q57-CP57</f>
        <v>54.599999999999994</v>
      </c>
      <c r="CR57" s="26">
        <f>Q57-CO57</f>
        <v>1.1000000000000014</v>
      </c>
      <c r="CS57" s="41">
        <f>CQ57-CR57</f>
        <v>53.49999999999999</v>
      </c>
      <c r="CT57" s="41">
        <f>T57-CS57</f>
        <v>2.500000000000007</v>
      </c>
      <c r="CU57" s="26">
        <f>T57-CR57</f>
        <v>54.9</v>
      </c>
      <c r="CV57" s="41">
        <f>CT57-CU57</f>
        <v>-52.39999999999999</v>
      </c>
      <c r="CW57" s="41">
        <f>W57-CV57</f>
        <v>108.1</v>
      </c>
      <c r="CX57" s="26">
        <f>W57-CU57</f>
        <v>0.8000000000000043</v>
      </c>
      <c r="CY57" s="41">
        <f>CW57-CX57</f>
        <v>107.29999999999998</v>
      </c>
      <c r="CZ57" s="41">
        <f>Z57-CY57</f>
        <v>-51.59999999999998</v>
      </c>
      <c r="DA57" s="26">
        <f>Z57-CX57</f>
        <v>54.9</v>
      </c>
      <c r="DB57" s="43">
        <f t="shared" si="20"/>
        <v>0.36666666666666714</v>
      </c>
      <c r="DC57" s="29"/>
      <c r="DD57" s="28"/>
      <c r="DE57" s="29" t="s">
        <v>132</v>
      </c>
      <c r="DF57" s="29" t="s">
        <v>205</v>
      </c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 t="s">
        <v>133</v>
      </c>
      <c r="DR57" s="30" t="s">
        <v>134</v>
      </c>
      <c r="DS57" s="30" t="s">
        <v>135</v>
      </c>
      <c r="DT57" s="44">
        <v>40323</v>
      </c>
    </row>
    <row r="58" spans="1:124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54.9</v>
      </c>
      <c r="BZ58" s="27">
        <v>54.9</v>
      </c>
      <c r="CA58" s="27">
        <v>54.9</v>
      </c>
      <c r="CB58" s="27">
        <v>54.9</v>
      </c>
      <c r="CC58" s="27">
        <v>54.9</v>
      </c>
      <c r="CD58" s="27">
        <v>53</v>
      </c>
      <c r="CE58" s="41">
        <f t="shared" si="17"/>
        <v>3.700000000000003</v>
      </c>
      <c r="CF58" s="26">
        <f t="shared" si="18"/>
        <v>1.8000000000000043</v>
      </c>
      <c r="CG58" s="41">
        <f t="shared" si="19"/>
        <v>1.8999999999999986</v>
      </c>
      <c r="CH58" s="41">
        <f>H58-CG58</f>
        <v>-1.8999999999999986</v>
      </c>
      <c r="CI58" s="26">
        <f>H58-CF58</f>
        <v>-1.8000000000000043</v>
      </c>
      <c r="CJ58" s="41">
        <f>CH58-CI58</f>
        <v>-0.09999999999999432</v>
      </c>
      <c r="CK58" s="41">
        <f>K58-CJ58</f>
        <v>0.09999999999999432</v>
      </c>
      <c r="CL58" s="26">
        <f>K58-CI58</f>
        <v>1.8000000000000043</v>
      </c>
      <c r="CM58" s="41">
        <f>CK58-CL58</f>
        <v>-1.70000000000001</v>
      </c>
      <c r="CN58" s="41">
        <f>N58-CM58</f>
        <v>1.70000000000001</v>
      </c>
      <c r="CO58" s="26">
        <f>N58-CL58</f>
        <v>-1.8000000000000043</v>
      </c>
      <c r="CP58" s="41">
        <f>CN58-CO58</f>
        <v>3.500000000000014</v>
      </c>
      <c r="CQ58" s="41">
        <f>Q58-CP58</f>
        <v>-3.500000000000014</v>
      </c>
      <c r="CR58" s="26">
        <f>Q58-CO58</f>
        <v>1.8000000000000043</v>
      </c>
      <c r="CS58" s="41">
        <f>CQ58-CR58</f>
        <v>-5.3000000000000185</v>
      </c>
      <c r="CT58" s="41">
        <f>T58-CS58</f>
        <v>5.3000000000000185</v>
      </c>
      <c r="CU58" s="26">
        <f>T58-CR58</f>
        <v>-1.8000000000000043</v>
      </c>
      <c r="CV58" s="41">
        <f>CT58-CU58</f>
        <v>7.100000000000023</v>
      </c>
      <c r="CW58" s="41">
        <f>W58-CV58</f>
        <v>-7.100000000000023</v>
      </c>
      <c r="CX58" s="26">
        <f>W58-CU58</f>
        <v>1.8000000000000043</v>
      </c>
      <c r="CY58" s="41">
        <f>CW58-CX58</f>
        <v>-8.900000000000027</v>
      </c>
      <c r="CZ58" s="41">
        <f>Z58-CY58</f>
        <v>8.900000000000027</v>
      </c>
      <c r="DA58" s="26">
        <f>Z58-CX58</f>
        <v>-1.8000000000000043</v>
      </c>
      <c r="DB58" s="43">
        <f t="shared" si="20"/>
        <v>0.4864864864864873</v>
      </c>
      <c r="DC58" s="29"/>
      <c r="DD58" s="28">
        <f>AK58-AJ58</f>
        <v>0.6000000000000014</v>
      </c>
      <c r="DE58" s="29" t="s">
        <v>216</v>
      </c>
      <c r="DF58" s="29" t="s">
        <v>247</v>
      </c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30"/>
      <c r="DS58" s="30" t="s">
        <v>235</v>
      </c>
      <c r="DT58" s="44"/>
    </row>
    <row r="59" spans="1:124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56.7</v>
      </c>
      <c r="BZ59" s="27">
        <v>56.7</v>
      </c>
      <c r="CA59" s="27">
        <v>56.7</v>
      </c>
      <c r="CB59" s="27">
        <v>56.7</v>
      </c>
      <c r="CC59" s="27">
        <v>56.7</v>
      </c>
      <c r="CD59" s="27">
        <v>55</v>
      </c>
      <c r="CE59" s="41">
        <f t="shared" si="17"/>
        <v>5</v>
      </c>
      <c r="CF59" s="26">
        <f t="shared" si="18"/>
        <v>3.299999999999997</v>
      </c>
      <c r="CG59" s="41">
        <f t="shared" si="19"/>
        <v>1.7000000000000028</v>
      </c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3">
        <f t="shared" si="20"/>
        <v>0.6599999999999995</v>
      </c>
      <c r="DC59" s="29"/>
      <c r="DD59" s="28"/>
      <c r="DE59" s="29" t="s">
        <v>158</v>
      </c>
      <c r="DF59" s="29" t="s">
        <v>158</v>
      </c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30"/>
      <c r="DS59" s="30" t="s">
        <v>155</v>
      </c>
      <c r="DT59" s="44">
        <v>40352</v>
      </c>
    </row>
    <row r="60" spans="1:124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52.5</v>
      </c>
      <c r="BZ60" s="27">
        <v>52.5</v>
      </c>
      <c r="CA60" s="27">
        <v>52.5</v>
      </c>
      <c r="CB60" s="27">
        <v>52.5</v>
      </c>
      <c r="CC60" s="27">
        <v>52.5</v>
      </c>
      <c r="CD60" s="27">
        <v>51</v>
      </c>
      <c r="CE60" s="41">
        <f t="shared" si="17"/>
        <v>4</v>
      </c>
      <c r="CF60" s="26">
        <f t="shared" si="18"/>
        <v>2.5</v>
      </c>
      <c r="CG60" s="41">
        <f t="shared" si="19"/>
        <v>1.5</v>
      </c>
      <c r="CH60" s="41">
        <f>H60-CG60</f>
        <v>52.8</v>
      </c>
      <c r="CI60" s="26">
        <f>H60-CF60</f>
        <v>51.8</v>
      </c>
      <c r="CJ60" s="41">
        <f>CH60-CI60</f>
        <v>1</v>
      </c>
      <c r="CK60" s="41">
        <f>K60-CJ60</f>
        <v>52.5</v>
      </c>
      <c r="CL60" s="26">
        <f>K60-CI60</f>
        <v>1.7000000000000028</v>
      </c>
      <c r="CM60" s="41">
        <f>CK60-CL60</f>
        <v>50.8</v>
      </c>
      <c r="CN60" s="41">
        <f>N60-CM60</f>
        <v>2.700000000000003</v>
      </c>
      <c r="CO60" s="26">
        <f>N60-CL60</f>
        <v>51.8</v>
      </c>
      <c r="CP60" s="41">
        <f>CN60-CO60</f>
        <v>-49.099999999999994</v>
      </c>
      <c r="CQ60" s="41">
        <f>Q60-CP60</f>
        <v>102.8</v>
      </c>
      <c r="CR60" s="26">
        <f>Q60-CO60</f>
        <v>1.9000000000000057</v>
      </c>
      <c r="CS60" s="41">
        <f>CQ60-CR60</f>
        <v>100.89999999999999</v>
      </c>
      <c r="CT60" s="41">
        <f>T60-CS60</f>
        <v>-48.89999999999999</v>
      </c>
      <c r="CU60" s="26">
        <f>T60-CR60</f>
        <v>50.099999999999994</v>
      </c>
      <c r="CV60" s="41">
        <f>CT60-CU60</f>
        <v>-98.99999999999999</v>
      </c>
      <c r="CW60" s="41">
        <f>W60-CV60</f>
        <v>151</v>
      </c>
      <c r="CX60" s="26">
        <f>W60-CU60</f>
        <v>1.9000000000000057</v>
      </c>
      <c r="CY60" s="41">
        <f>CW60-CX60</f>
        <v>149.1</v>
      </c>
      <c r="CZ60" s="41">
        <f>Z60-CY60</f>
        <v>-95.19999999999999</v>
      </c>
      <c r="DA60" s="26">
        <f>Z60-CX60</f>
        <v>51.99999999999999</v>
      </c>
      <c r="DB60" s="43">
        <f t="shared" si="20"/>
        <v>0.625</v>
      </c>
      <c r="DC60" s="29">
        <f>E60</f>
        <v>55</v>
      </c>
      <c r="DD60" s="28"/>
      <c r="DE60" s="29" t="s">
        <v>107</v>
      </c>
      <c r="DF60" s="29" t="s">
        <v>172</v>
      </c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30" t="s">
        <v>108</v>
      </c>
      <c r="DS60" s="30" t="s">
        <v>109</v>
      </c>
      <c r="DT60" s="44" t="s">
        <v>53</v>
      </c>
    </row>
    <row r="61" spans="1:124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61.5</v>
      </c>
      <c r="BZ61" s="27">
        <v>61.5</v>
      </c>
      <c r="CA61" s="27">
        <v>61.5</v>
      </c>
      <c r="CB61" s="27">
        <v>61.5</v>
      </c>
      <c r="CC61" s="27">
        <v>61.5</v>
      </c>
      <c r="CD61" s="27">
        <v>59</v>
      </c>
      <c r="CE61" s="41">
        <f t="shared" si="17"/>
        <v>2.5</v>
      </c>
      <c r="CF61" s="26">
        <f t="shared" si="18"/>
        <v>0</v>
      </c>
      <c r="CG61" s="41">
        <f t="shared" si="19"/>
        <v>2.5</v>
      </c>
      <c r="CH61" s="41">
        <f>H61-CG61</f>
        <v>-2.5</v>
      </c>
      <c r="CI61" s="26">
        <f>H61-CF61</f>
        <v>0</v>
      </c>
      <c r="CJ61" s="41">
        <f>CH61-CI61</f>
        <v>-2.5</v>
      </c>
      <c r="CK61" s="41">
        <f>K61-CJ61</f>
        <v>2.5</v>
      </c>
      <c r="CL61" s="26">
        <f>K61-CI61</f>
        <v>0</v>
      </c>
      <c r="CM61" s="41">
        <f>CK61-CL61</f>
        <v>2.5</v>
      </c>
      <c r="CN61" s="41">
        <f>N61-CM61</f>
        <v>-2.5</v>
      </c>
      <c r="CO61" s="26">
        <f>N61-CL61</f>
        <v>0</v>
      </c>
      <c r="CP61" s="41">
        <f>CN61-CO61</f>
        <v>-2.5</v>
      </c>
      <c r="CQ61" s="41">
        <f>Q61-CP61</f>
        <v>2.5</v>
      </c>
      <c r="CR61" s="26">
        <f>Q61-CO61</f>
        <v>0</v>
      </c>
      <c r="CS61" s="41">
        <f>CQ61-CR61</f>
        <v>2.5</v>
      </c>
      <c r="CT61" s="41">
        <f>T61-CS61</f>
        <v>-2.5</v>
      </c>
      <c r="CU61" s="26">
        <f>T61-CR61</f>
        <v>0</v>
      </c>
      <c r="CV61" s="41">
        <f>CT61-CU61</f>
        <v>-2.5</v>
      </c>
      <c r="CW61" s="41">
        <f>W61-CV61</f>
        <v>2.5</v>
      </c>
      <c r="CX61" s="26">
        <f>W61-CU61</f>
        <v>0</v>
      </c>
      <c r="CY61" s="41">
        <f>CW61-CX61</f>
        <v>2.5</v>
      </c>
      <c r="CZ61" s="41">
        <f>Z61-CY61</f>
        <v>-2.5</v>
      </c>
      <c r="DA61" s="26">
        <f>Z61-CX61</f>
        <v>0</v>
      </c>
      <c r="DB61" s="43">
        <f t="shared" si="20"/>
        <v>0</v>
      </c>
      <c r="DC61" s="29"/>
      <c r="DD61" s="28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30"/>
      <c r="DS61" s="30"/>
      <c r="DT61" s="44"/>
    </row>
    <row r="62" spans="1:124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4"/>
      <c r="CF62" s="24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5"/>
      <c r="DC62" s="20"/>
      <c r="DD62" s="20"/>
      <c r="DE62" s="20"/>
      <c r="DF62" s="20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</row>
    <row r="63" spans="1:124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>
        <v>57</v>
      </c>
      <c r="CE63" s="41">
        <f aca="true" t="shared" si="21" ref="CE63:CE75">E63-CD63</f>
        <v>4.5</v>
      </c>
      <c r="CF63" s="26"/>
      <c r="CG63" s="41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3">
        <f>CF63/CE63</f>
        <v>0</v>
      </c>
      <c r="DC63" s="29">
        <f>E63</f>
        <v>61.5</v>
      </c>
      <c r="DD63" s="28"/>
      <c r="DE63" s="29" t="s">
        <v>142</v>
      </c>
      <c r="DF63" s="29" t="s">
        <v>143</v>
      </c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>
        <v>59</v>
      </c>
      <c r="DR63" s="30" t="s">
        <v>144</v>
      </c>
      <c r="DS63" s="30" t="s">
        <v>145</v>
      </c>
      <c r="DT63" s="44" t="s">
        <v>53</v>
      </c>
    </row>
    <row r="64" spans="1:124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>
        <v>57.5</v>
      </c>
      <c r="CE64" s="41">
        <f t="shared" si="21"/>
        <v>1.5</v>
      </c>
      <c r="CF64" s="26"/>
      <c r="CG64" s="41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3">
        <f aca="true" t="shared" si="22" ref="DB64:DB75">CF64/CE64</f>
        <v>0</v>
      </c>
      <c r="DC64" s="29"/>
      <c r="DD64" s="28"/>
      <c r="DE64" s="29" t="s">
        <v>102</v>
      </c>
      <c r="DF64" s="29" t="s">
        <v>103</v>
      </c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30" t="s">
        <v>104</v>
      </c>
      <c r="DS64" s="30" t="s">
        <v>105</v>
      </c>
      <c r="DT64" s="44">
        <v>40274</v>
      </c>
    </row>
    <row r="65" spans="1:124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>
        <v>52</v>
      </c>
      <c r="CE65" s="41">
        <f t="shared" si="21"/>
        <v>3</v>
      </c>
      <c r="CF65" s="26"/>
      <c r="CG65" s="41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3">
        <f t="shared" si="22"/>
        <v>0</v>
      </c>
      <c r="DC65" s="29"/>
      <c r="DD65" s="28"/>
      <c r="DE65" s="29" t="s">
        <v>127</v>
      </c>
      <c r="DF65" s="29" t="s">
        <v>128</v>
      </c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30" t="s">
        <v>129</v>
      </c>
      <c r="DS65" s="30" t="s">
        <v>130</v>
      </c>
      <c r="DT65" s="44">
        <v>40322</v>
      </c>
    </row>
    <row r="66" spans="1:124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>
        <v>55</v>
      </c>
      <c r="CE66" s="41">
        <f t="shared" si="21"/>
        <v>4.700000000000003</v>
      </c>
      <c r="CF66" s="26"/>
      <c r="CG66" s="41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3">
        <f t="shared" si="22"/>
        <v>0</v>
      </c>
      <c r="DC66" s="29">
        <f>E66</f>
        <v>59.7</v>
      </c>
      <c r="DD66" s="28"/>
      <c r="DE66" s="29" t="s">
        <v>91</v>
      </c>
      <c r="DF66" s="29" t="s">
        <v>156</v>
      </c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30" t="s">
        <v>92</v>
      </c>
      <c r="DS66" s="30" t="s">
        <v>93</v>
      </c>
      <c r="DT66" s="44" t="s">
        <v>53</v>
      </c>
    </row>
    <row r="67" spans="1:124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>
        <v>59</v>
      </c>
      <c r="CE67" s="41">
        <f t="shared" si="21"/>
        <v>6</v>
      </c>
      <c r="CF67" s="26"/>
      <c r="CG67" s="41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3">
        <f t="shared" si="22"/>
        <v>0</v>
      </c>
      <c r="DC67" s="29"/>
      <c r="DD67" s="28"/>
      <c r="DE67" s="29" t="s">
        <v>118</v>
      </c>
      <c r="DF67" s="29" t="s">
        <v>218</v>
      </c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30" t="s">
        <v>119</v>
      </c>
      <c r="DS67" s="30" t="s">
        <v>120</v>
      </c>
      <c r="DT67" s="44">
        <v>40321</v>
      </c>
    </row>
    <row r="68" spans="1:124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>
        <v>54</v>
      </c>
      <c r="CE68" s="41">
        <f t="shared" si="21"/>
        <v>7</v>
      </c>
      <c r="CF68" s="26"/>
      <c r="CG68" s="41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3">
        <f t="shared" si="22"/>
        <v>0</v>
      </c>
      <c r="DC68" s="29"/>
      <c r="DD68" s="28"/>
      <c r="DE68" s="29" t="s">
        <v>193</v>
      </c>
      <c r="DF68" s="29" t="s">
        <v>227</v>
      </c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0"/>
      <c r="DS68" s="30" t="s">
        <v>202</v>
      </c>
      <c r="DT68" s="44"/>
    </row>
    <row r="69" spans="1:124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>
        <v>53</v>
      </c>
      <c r="CE69" s="41">
        <f t="shared" si="21"/>
        <v>8</v>
      </c>
      <c r="CF69" s="26"/>
      <c r="CG69" s="41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3">
        <f t="shared" si="22"/>
        <v>0</v>
      </c>
      <c r="DC69" s="29"/>
      <c r="DD69" s="28"/>
      <c r="DE69" s="29" t="s">
        <v>115</v>
      </c>
      <c r="DF69" s="29" t="s">
        <v>181</v>
      </c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30" t="s">
        <v>74</v>
      </c>
      <c r="DS69" s="30" t="s">
        <v>116</v>
      </c>
      <c r="DT69" s="44">
        <v>40299</v>
      </c>
    </row>
    <row r="70" spans="1:124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>
        <v>50</v>
      </c>
      <c r="CE70" s="41">
        <f t="shared" si="21"/>
        <v>5</v>
      </c>
      <c r="CF70" s="26"/>
      <c r="CG70" s="41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3">
        <f t="shared" si="22"/>
        <v>0</v>
      </c>
      <c r="DC70" s="29"/>
      <c r="DD70" s="28">
        <f>AK70-AJ70</f>
        <v>-0.8999999999999986</v>
      </c>
      <c r="DE70" s="29" t="s">
        <v>221</v>
      </c>
      <c r="DF70" s="29" t="s">
        <v>246</v>
      </c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30"/>
      <c r="DS70" s="30" t="s">
        <v>222</v>
      </c>
      <c r="DT70" s="44"/>
    </row>
    <row r="71" spans="1:124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>
        <v>51</v>
      </c>
      <c r="CE71" s="41">
        <f t="shared" si="21"/>
        <v>3</v>
      </c>
      <c r="CF71" s="26"/>
      <c r="CG71" s="41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3">
        <f t="shared" si="22"/>
        <v>0</v>
      </c>
      <c r="DC71" s="29"/>
      <c r="DD71" s="28"/>
      <c r="DE71" s="29" t="s">
        <v>111</v>
      </c>
      <c r="DF71" s="29" t="s">
        <v>163</v>
      </c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30" t="s">
        <v>112</v>
      </c>
      <c r="DS71" s="30" t="s">
        <v>113</v>
      </c>
      <c r="DT71" s="44">
        <v>40263</v>
      </c>
    </row>
    <row r="72" spans="1:124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>
        <v>60</v>
      </c>
      <c r="CE72" s="41">
        <f t="shared" si="21"/>
        <v>14</v>
      </c>
      <c r="CF72" s="26"/>
      <c r="CG72" s="41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3">
        <f t="shared" si="22"/>
        <v>0</v>
      </c>
      <c r="DC72" s="29"/>
      <c r="DD72" s="28"/>
      <c r="DE72" s="29" t="s">
        <v>65</v>
      </c>
      <c r="DF72" s="29" t="s">
        <v>167</v>
      </c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30" t="s">
        <v>66</v>
      </c>
      <c r="DS72" s="30" t="s">
        <v>67</v>
      </c>
      <c r="DT72" s="44" t="s">
        <v>53</v>
      </c>
    </row>
    <row r="73" spans="1:124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>
        <v>60</v>
      </c>
      <c r="CE73" s="41">
        <f t="shared" si="21"/>
        <v>22</v>
      </c>
      <c r="CF73" s="26"/>
      <c r="CG73" s="41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3">
        <f t="shared" si="22"/>
        <v>0</v>
      </c>
      <c r="DC73" s="29"/>
      <c r="DD73" s="28"/>
      <c r="DE73" s="29" t="s">
        <v>199</v>
      </c>
      <c r="DF73" s="29" t="s">
        <v>248</v>
      </c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30" t="s">
        <v>74</v>
      </c>
      <c r="DS73" s="30" t="s">
        <v>200</v>
      </c>
      <c r="DT73" s="44"/>
    </row>
    <row r="74" spans="1:124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>
        <v>55</v>
      </c>
      <c r="CE74" s="41">
        <f t="shared" si="21"/>
        <v>11</v>
      </c>
      <c r="CF74" s="26"/>
      <c r="CG74" s="41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3">
        <f t="shared" si="22"/>
        <v>0</v>
      </c>
      <c r="DC74" s="29"/>
      <c r="DD74" s="28"/>
      <c r="DE74" s="29" t="s">
        <v>185</v>
      </c>
      <c r="DF74" s="29" t="s">
        <v>185</v>
      </c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 t="s">
        <v>124</v>
      </c>
      <c r="DR74" s="30"/>
      <c r="DS74" s="30" t="s">
        <v>125</v>
      </c>
      <c r="DT74" s="44" t="s">
        <v>53</v>
      </c>
    </row>
    <row r="75" spans="1:124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27">
        <v>54</v>
      </c>
      <c r="CE75" s="41">
        <f t="shared" si="21"/>
        <v>8</v>
      </c>
      <c r="CF75" s="26"/>
      <c r="CG75" s="41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3">
        <f t="shared" si="22"/>
        <v>0</v>
      </c>
      <c r="DC75" s="29"/>
      <c r="DD75" s="28">
        <f>AK75-AJ75</f>
        <v>-0.20000000000000284</v>
      </c>
      <c r="DE75" s="29" t="s">
        <v>77</v>
      </c>
      <c r="DF75" s="29" t="s">
        <v>78</v>
      </c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30" t="s">
        <v>79</v>
      </c>
      <c r="DS75" s="30" t="s">
        <v>80</v>
      </c>
      <c r="DT75" s="44"/>
    </row>
    <row r="76" spans="5:108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8" t="s">
        <v>146</v>
      </c>
      <c r="CE76" s="12">
        <f>SUM(CE4:CE16,CE18:CE31,CE33:CE39,CE41:CE54,CE56:CE61)</f>
        <v>609.1000000000001</v>
      </c>
      <c r="CF76" s="12">
        <f>SUM(CF4:CF16,CF18:CF31,CF33:CF39,CF41:CF54,CF56:CF61)</f>
        <v>137.09999999999997</v>
      </c>
      <c r="CG76" s="12">
        <f>SUM(CG4:CG16,CG18:CG31,CG33:CG39,CG41:CG54,CG56:CG61)</f>
        <v>471.99999999999994</v>
      </c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59"/>
      <c r="DB76" s="60"/>
      <c r="DD76" s="17">
        <f>SUM(DD4:DD67)</f>
        <v>-0.7000000000000028</v>
      </c>
    </row>
    <row r="77" spans="84:106" ht="12.75">
      <c r="CF77" s="14">
        <f>CF76/CE76</f>
        <v>0.22508619274339178</v>
      </c>
      <c r="CG77" s="14">
        <f>CG76/CE76</f>
        <v>0.7749138072566079</v>
      </c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9" ht="12.75">
      <c r="B78" s="3"/>
      <c r="DE78" s="19"/>
    </row>
    <row r="79" ht="12.75">
      <c r="B79" s="4"/>
    </row>
    <row r="80" ht="12.75"/>
    <row r="89" spans="2:85" ht="12.75">
      <c r="B89" s="2" t="s">
        <v>147</v>
      </c>
      <c r="CE89" s="2"/>
      <c r="CF89" s="2"/>
      <c r="CG89" s="2"/>
    </row>
  </sheetData>
  <sheetProtection/>
  <mergeCells count="5">
    <mergeCell ref="A3:DT3"/>
    <mergeCell ref="A17:DT17"/>
    <mergeCell ref="A32:DT32"/>
    <mergeCell ref="A40:DT40"/>
    <mergeCell ref="A55:DT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Market2</cp:lastModifiedBy>
  <dcterms:created xsi:type="dcterms:W3CDTF">2009-05-19T05:23:09Z</dcterms:created>
  <dcterms:modified xsi:type="dcterms:W3CDTF">2011-11-29T01:05:09Z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