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<sst xmlns="http://schemas.openxmlformats.org/spreadsheetml/2006/main" count="429" uniqueCount="401">
  <si>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</si>
  <si>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</si>
  <si>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</si>
  <si>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</si>
  <si>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</si>
  <si>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</si>
  <si>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</si>
  <si>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</si>
  <si>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</si>
  <si>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</si>
  <si>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</si>
  <si>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</si>
  <si>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</si>
  <si>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</si>
  <si>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</si>
  <si>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</si>
  <si>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</si>
  <si>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</si>
  <si>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</si>
  <si>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</si>
  <si>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</si>
  <si>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</si>
  <si>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</si>
  <si>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</si>
  <si>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</si>
  <si>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</si>
  <si>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</si>
  <si>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</si>
  <si>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</si>
  <si>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</si>
  <si>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</si>
  <si>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</si>
  <si>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</si>
  <si>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</si>
  <si>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</si>
  <si>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</si>
  <si>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</si>
  <si>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</si>
  <si>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</si>
  <si>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</si>
  <si>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</si>
  <si>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</si>
  <si>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</si>
  <si>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</si>
  <si>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</si>
  <si>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</si>
  <si>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</si>
  <si>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</si>
  <si>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</si>
  <si>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</si>
  <si>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</si>
  <si>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</si>
  <si>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</si>
  <si>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</si>
  <si>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</si>
  <si>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</si>
  <si>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</si>
  <si>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</si>
  <si>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</si>
  <si>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</si>
  <si>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</si>
  <si>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</si>
  <si>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</si>
  <si>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</si>
  <si>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</si>
  <si>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</si>
  <si>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</si>
  <si>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</si>
  <si>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</si>
  <si>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</si>
  <si>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</si>
  <si>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</si>
  <si>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</si>
  <si>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</si>
  <si>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</si>
  <si>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</si>
  <si>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</si>
  <si>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</si>
  <si>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</si>
  <si>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</si>
  <si>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</si>
  <si>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</si>
  <si>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</si>
  <si>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</si>
  <si>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</si>
  <si>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</si>
  <si>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</si>
  <si>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</si>
  <si>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</si>
  <si>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</si>
  <si>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</si>
  <si>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</si>
  <si>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</si>
  <si>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</si>
  <si>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</si>
  <si>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</si>
  <si>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</si>
  <si>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</si>
  <si>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</si>
  <si>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</si>
  <si>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</si>
  <si>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</si>
  <si>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</si>
  <si>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</si>
  <si>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</si>
  <si>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</si>
  <si>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</si>
  <si>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</si>
  <si>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</si>
  <si>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</si>
  <si>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</si>
  <si>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</si>
  <si>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</si>
  <si>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</si>
  <si>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</si>
  <si>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</si>
  <si>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</si>
  <si>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</si>
  <si>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</si>
  <si>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</si>
  <si>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</si>
  <si>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</si>
  <si>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</si>
  <si>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</si>
  <si>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</si>
  <si>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</si>
  <si>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</si>
  <si>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</si>
  <si>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</si>
  <si>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</si>
  <si>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</si>
  <si>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</si>
  <si>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</si>
  <si>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</si>
  <si>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</si>
  <si>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</si>
  <si>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</si>
  <si>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</si>
  <si>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</si>
  <si>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</si>
  <si>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</si>
  <si>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</si>
  <si>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</si>
  <si>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</si>
  <si>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</si>
  <si>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</si>
  <si>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</si>
  <si>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</si>
  <si>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</si>
  <si>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</si>
  <si>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</si>
  <si>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</si>
  <si>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</si>
  <si>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</si>
  <si>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</si>
  <si>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</si>
  <si>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</si>
  <si>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</si>
  <si>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</si>
  <si>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</si>
  <si>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</si>
  <si>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</si>
  <si>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</si>
  <si>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</si>
  <si>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</si>
  <si>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</si>
  <si>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</si>
  <si>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</si>
  <si>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</si>
  <si>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</si>
  <si>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</si>
  <si>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</si>
  <si>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</si>
  <si>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</si>
  <si>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</si>
  <si>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</si>
  <si>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</si>
  <si>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</si>
  <si>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</si>
  <si>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</si>
  <si>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</si>
  <si>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</si>
  <si>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</si>
  <si>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</si>
  <si>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</si>
  <si>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</si>
  <si>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</si>
  <si>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</si>
  <si>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</si>
  <si>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</si>
  <si>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</si>
  <si>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</si>
  <si>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</si>
  <si>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</si>
  <si>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</si>
  <si>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</si>
  <si>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</si>
  <si>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</si>
  <si>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</si>
  <si>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</si>
  <si>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</si>
  <si>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</si>
  <si>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</si>
  <si>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</si>
  <si>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</si>
  <si>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</si>
  <si>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</si>
  <si>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</si>
  <si>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</si>
  <si>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</si>
  <si>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</si>
  <si>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</si>
  <si>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</si>
  <si>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</si>
  <si>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</si>
  <si>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</si>
  <si>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</si>
  <si>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</si>
  <si>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</si>
  <si>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</si>
  <si>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</si>
  <si>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</si>
  <si>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</si>
  <si>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</si>
  <si>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</si>
  <si>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</si>
  <si>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</si>
  <si>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</si>
  <si>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</si>
  <si>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</si>
  <si>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</si>
  <si>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</si>
  <si>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</si>
  <si>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</si>
  <si>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</si>
  <si>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</si>
  <si>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</si>
  <si>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</si>
  <si>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</si>
  <si>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</si>
  <si>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</si>
  <si>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</si>
  <si>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</si>
  <si>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</si>
  <si>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</si>
  <si>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</si>
  <si>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</si>
  <si>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</si>
  <si>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</si>
  <si>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</si>
  <si>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</si>
  <si>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</si>
  <si>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</si>
  <si>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</si>
  <si>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</si>
  <si>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</si>
  <si>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</si>
  <si>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</si>
  <si>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</si>
  <si>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</si>
  <si>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</si>
  <si>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</si>
  <si>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</si>
  <si>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</si>
  <si>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</si>
  <si>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</si>
  <si>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</si>
  <si>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</si>
  <si>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</si>
  <si>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</si>
  <si>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</si>
  <si>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</si>
  <si>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</si>
  <si>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</si>
  <si>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</si>
  <si>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</si>
  <si>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</si>
  <si>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</si>
  <si>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</si>
  <si>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</si>
  <si>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</si>
  <si>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</si>
  <si>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</si>
  <si>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</si>
  <si>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</si>
  <si>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</si>
  <si>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</si>
  <si>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</si>
  <si>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</si>
  <si>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105-101-112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</si>
  <si>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</si>
  <si>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</si>
  <si>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</si>
  <si>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</si>
  <si>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</si>
  <si>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</si>
  <si>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</si>
  <si>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</si>
  <si>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</si>
  <si>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</si>
  <si>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</si>
  <si>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</si>
  <si>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</si>
  <si>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</si>
  <si>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</si>
  <si>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</si>
  <si>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</si>
  <si>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</si>
  <si>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</si>
  <si>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</si>
  <si>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</si>
  <si>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</si>
  <si>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</si>
  <si>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</si>
  <si>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</si>
  <si>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</si>
  <si>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</si>
  <si>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</si>
  <si>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</si>
  <si>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</si>
  <si>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</si>
  <si>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</si>
  <si>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</si>
  <si>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</si>
  <si>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</si>
  <si>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</si>
  <si>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</si>
  <si>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</si>
  <si>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</si>
  <si>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</si>
  <si>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</si>
  <si>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>Ramilla, Маша</t>
  </si>
  <si>
    <t>fgjhn1321, Татьяна</t>
  </si>
  <si>
    <t>30.05.2011г</t>
  </si>
  <si>
    <t>92-69-99</t>
  </si>
  <si>
    <t>06.06.2011г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</si>
  <si>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</si>
  <si>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</si>
  <si>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</si>
  <si>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</si>
  <si>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</si>
  <si>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</si>
  <si>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</si>
  <si>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</si>
  <si>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</si>
  <si>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</si>
  <si>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Olli4ka, Оля</t>
  </si>
  <si>
    <t>14.06.2011г</t>
  </si>
  <si>
    <t>darjalla</t>
  </si>
  <si>
    <t>96-75-100</t>
  </si>
  <si>
    <t>хожу в тонус-клуб</t>
  </si>
  <si>
    <t>к сентябрю</t>
  </si>
  <si>
    <t>20.06.2011г</t>
  </si>
  <si>
    <t>Anitka1984, Аня</t>
  </si>
  <si>
    <t>27.06.2011г</t>
  </si>
  <si>
    <t>105-80-95</t>
  </si>
  <si>
    <t>ну думаю за пару месяцев еще 7 кг скину</t>
  </si>
  <si>
    <t>отказалась от сладкого (могу себе пару кубиков шоколадки позвонить раз дня в три), мучного (не ем три месяца), жирного. Ем: фрукты(кроме бананов), овощи, могу мяса кусочек сьесть, пью кефир, ряженку. Редко яйцо, сыр. И балую себя раз-два в неделю мороженым (ну это летнее балавство).</t>
  </si>
  <si>
    <t>99-80-98</t>
  </si>
  <si>
    <t xml:space="preserve">97-77-102 </t>
  </si>
  <si>
    <t>04.07.2011г</t>
  </si>
  <si>
    <t>96-71-102</t>
  </si>
  <si>
    <t>96-74-100</t>
  </si>
  <si>
    <t>95-74-94</t>
  </si>
  <si>
    <t>11.07.2011г</t>
  </si>
  <si>
    <t>liz_aveta, Лиза</t>
  </si>
  <si>
    <t xml:space="preserve">три месяца. </t>
  </si>
  <si>
    <t>Села на лиепайскую диету.</t>
  </si>
  <si>
    <t xml:space="preserve">Kattye, Катя </t>
  </si>
  <si>
    <t>Zluka, Даша</t>
  </si>
  <si>
    <t>18.07.2011г</t>
  </si>
  <si>
    <t>Helenf, Елена</t>
  </si>
  <si>
    <t>25.07.2011г</t>
  </si>
  <si>
    <t>hohluwka, Юля</t>
  </si>
  <si>
    <t>87-70-97</t>
  </si>
  <si>
    <t>6 месяцев</t>
  </si>
  <si>
    <t>диеты, спортивная нагрузка</t>
  </si>
  <si>
    <t>87-67-97</t>
  </si>
  <si>
    <t>Ирис_ка, Вера</t>
  </si>
  <si>
    <t>01.08.2011г</t>
  </si>
  <si>
    <t>107-87-103</t>
  </si>
  <si>
    <t>Хочу похудеть к следующему лету</t>
  </si>
  <si>
    <t>ограничение по объему пищи, отказ от ужина, иногда разгрузочные дни,катание на велосипеде, хочу быть красивой мамой!</t>
  </si>
  <si>
    <t xml:space="preserve">Spring Melody, Татьяна </t>
  </si>
  <si>
    <t>08.08.2011г</t>
  </si>
  <si>
    <t>115-108-122</t>
  </si>
  <si>
    <t>22.08.2011г</t>
  </si>
  <si>
    <t>Hell08, Елена</t>
  </si>
  <si>
    <t>90-68-105</t>
  </si>
  <si>
    <t>к новому 2012 году</t>
  </si>
  <si>
    <t>тонус-клуб (тонус-столы, ИК штаны, прессотерапия, ролик, вакуум-степ), ограничения в питании (меньше мучного, сладкого, стараться не есть на ночь), цель - стать не "грушей" а "песочными часами", влезть в очень элегантное маленькое черное платье из атласа - и не выглядеть при этом подушкой, обтянутой наволочкой, улучшить состояние кожи, испытать легкость при передвижении по лестницам</t>
  </si>
  <si>
    <t>90-68-106</t>
  </si>
  <si>
    <t>29.08.2011г</t>
  </si>
  <si>
    <t>93-68-94</t>
  </si>
  <si>
    <t>99-76-97</t>
  </si>
  <si>
    <t>05.09.2011г</t>
  </si>
  <si>
    <t>19.09.2011г</t>
  </si>
  <si>
    <t>91х67х98</t>
  </si>
  <si>
    <t>104-83-103</t>
  </si>
  <si>
    <t>26.09.2011г</t>
  </si>
  <si>
    <t>03.10.2011г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</si>
</sst>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6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6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114300</xdr:rowOff>
    </xdr:from>
    <xdr:to>
      <xdr:col>1</xdr:col>
      <xdr:colOff>180975</xdr:colOff>
      <xdr:row>79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303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79</xdr:row>
      <xdr:rowOff>0</xdr:rowOff>
    </xdr:from>
    <xdr:to>
      <xdr:col>1</xdr:col>
      <xdr:colOff>390525</xdr:colOff>
      <xdr:row>79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2779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62</xdr:row>
      <xdr:rowOff>9525</xdr:rowOff>
    </xdr:from>
    <xdr:to>
      <xdr:col>2</xdr:col>
      <xdr:colOff>876300</xdr:colOff>
      <xdr:row>69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966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89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A31" sqref="CA31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7.2539062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77" width="7.75390625" style="2" hidden="1" customWidth="1"/>
    <col min="78" max="79" width="7.75390625" style="2" customWidth="1"/>
    <col min="80" max="80" width="6.375" style="2" customWidth="1"/>
    <col min="81" max="81" width="11.125" style="13" customWidth="1"/>
    <col min="82" max="82" width="10.875" style="13" customWidth="1"/>
    <col min="83" max="83" width="10.75390625" style="13" customWidth="1"/>
    <col min="84" max="84" width="8.25390625" style="2" hidden="1" customWidth="1"/>
    <col min="85" max="93" width="8.625" style="2" hidden="1" customWidth="1"/>
    <col min="94" max="94" width="8.00390625" style="2" hidden="1" customWidth="1"/>
    <col min="95" max="103" width="8.375" style="2" hidden="1" customWidth="1"/>
    <col min="104" max="104" width="9.375" style="2" customWidth="1"/>
    <col min="105" max="105" width="1.37890625" style="2" hidden="1" customWidth="1"/>
    <col min="106" max="106" width="0.12890625" style="2" customWidth="1"/>
    <col min="107" max="107" width="18.75390625" style="2" customWidth="1"/>
    <col min="108" max="108" width="16.00390625" style="2" customWidth="1"/>
    <col min="109" max="119" width="13.75390625" style="2" hidden="1" customWidth="1"/>
    <col min="120" max="120" width="11.25390625" style="2" customWidth="1"/>
    <col min="121" max="121" width="12.375" style="2" customWidth="1"/>
    <col min="122" max="122" width="23.125" style="2" customWidth="1"/>
    <col min="123" max="16384" width="9.125" style="2" customWidth="1"/>
  </cols>
  <sheetData>
    <row r="1" spans="5:119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5" t="s">
        <v>285</v>
      </c>
      <c r="CC1" s="11"/>
      <c r="CD1" s="11"/>
      <c r="CE1" s="11"/>
      <c r="DC1" s="6"/>
      <c r="DD1" s="7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</row>
    <row r="2" spans="1:122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294</v>
      </c>
      <c r="BB2" s="37" t="s">
        <v>296</v>
      </c>
      <c r="BC2" s="37" t="s">
        <v>302</v>
      </c>
      <c r="BD2" s="37" t="s">
        <v>304</v>
      </c>
      <c r="BE2" s="37" t="s">
        <v>312</v>
      </c>
      <c r="BF2" s="37" t="s">
        <v>311</v>
      </c>
      <c r="BG2" s="37" t="s">
        <v>315</v>
      </c>
      <c r="BH2" s="37" t="s">
        <v>330</v>
      </c>
      <c r="BI2" s="37" t="s">
        <v>329</v>
      </c>
      <c r="BJ2" s="37" t="s">
        <v>333</v>
      </c>
      <c r="BK2" s="37" t="s">
        <v>335</v>
      </c>
      <c r="BL2" s="37" t="s">
        <v>347</v>
      </c>
      <c r="BM2" s="37" t="s">
        <v>352</v>
      </c>
      <c r="BN2" s="37" t="s">
        <v>354</v>
      </c>
      <c r="BO2" s="37" t="s">
        <v>360</v>
      </c>
      <c r="BP2" s="37" t="s">
        <v>364</v>
      </c>
      <c r="BQ2" s="37" t="s">
        <v>370</v>
      </c>
      <c r="BR2" s="37" t="s">
        <v>372</v>
      </c>
      <c r="BS2" s="37" t="s">
        <v>379</v>
      </c>
      <c r="BT2" s="37" t="s">
        <v>384</v>
      </c>
      <c r="BU2" s="37" t="s">
        <v>325</v>
      </c>
      <c r="BV2" s="37" t="s">
        <v>386</v>
      </c>
      <c r="BW2" s="37" t="s">
        <v>392</v>
      </c>
      <c r="BX2" s="37" t="s">
        <v>395</v>
      </c>
      <c r="BY2" s="37" t="s">
        <v>396</v>
      </c>
      <c r="BZ2" s="37" t="s">
        <v>399</v>
      </c>
      <c r="CA2" s="37" t="s">
        <v>400</v>
      </c>
      <c r="CB2" s="36" t="s">
        <v>16</v>
      </c>
      <c r="CC2" s="38" t="s">
        <v>17</v>
      </c>
      <c r="CD2" s="38" t="s">
        <v>18</v>
      </c>
      <c r="CE2" s="38" t="s">
        <v>19</v>
      </c>
      <c r="CF2" s="36" t="s">
        <v>20</v>
      </c>
      <c r="CG2" s="36"/>
      <c r="CH2" s="36"/>
      <c r="CI2" s="36"/>
      <c r="CJ2" s="36"/>
      <c r="CK2" s="36"/>
      <c r="CL2" s="36"/>
      <c r="CM2" s="36"/>
      <c r="CN2" s="36"/>
      <c r="CO2" s="36"/>
      <c r="CP2" s="36" t="s">
        <v>21</v>
      </c>
      <c r="CQ2" s="36" t="s">
        <v>22</v>
      </c>
      <c r="CR2" s="36" t="s">
        <v>23</v>
      </c>
      <c r="CS2" s="36" t="s">
        <v>24</v>
      </c>
      <c r="CT2" s="36" t="s">
        <v>25</v>
      </c>
      <c r="CU2" s="36" t="s">
        <v>26</v>
      </c>
      <c r="CV2" s="36" t="s">
        <v>27</v>
      </c>
      <c r="CW2" s="36" t="s">
        <v>28</v>
      </c>
      <c r="CX2" s="36" t="s">
        <v>29</v>
      </c>
      <c r="CY2" s="36" t="s">
        <v>30</v>
      </c>
      <c r="CZ2" s="36" t="s">
        <v>31</v>
      </c>
      <c r="DA2" s="36" t="s">
        <v>20</v>
      </c>
      <c r="DB2" s="36" t="s">
        <v>32</v>
      </c>
      <c r="DC2" s="36" t="s">
        <v>33</v>
      </c>
      <c r="DD2" s="36" t="s">
        <v>34</v>
      </c>
      <c r="DE2" s="39" t="s">
        <v>35</v>
      </c>
      <c r="DF2" s="39" t="s">
        <v>36</v>
      </c>
      <c r="DG2" s="39" t="s">
        <v>37</v>
      </c>
      <c r="DH2" s="39" t="s">
        <v>38</v>
      </c>
      <c r="DI2" s="39" t="s">
        <v>39</v>
      </c>
      <c r="DJ2" s="39" t="s">
        <v>40</v>
      </c>
      <c r="DK2" s="39" t="s">
        <v>41</v>
      </c>
      <c r="DL2" s="39" t="s">
        <v>42</v>
      </c>
      <c r="DM2" s="39" t="s">
        <v>43</v>
      </c>
      <c r="DN2" s="39" t="s">
        <v>44</v>
      </c>
      <c r="DO2" s="39" t="s">
        <v>45</v>
      </c>
      <c r="DP2" s="39" t="s">
        <v>46</v>
      </c>
      <c r="DQ2" s="39" t="s">
        <v>47</v>
      </c>
      <c r="DR2" s="39" t="s">
        <v>48</v>
      </c>
    </row>
    <row r="3" spans="1:122" ht="18.75">
      <c r="A3" s="63" t="s">
        <v>252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5"/>
    </row>
    <row r="4" spans="1:122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91</v>
      </c>
      <c r="BN4" s="27">
        <v>91</v>
      </c>
      <c r="BO4" s="27">
        <v>91</v>
      </c>
      <c r="BP4" s="27">
        <v>91</v>
      </c>
      <c r="BQ4" s="27">
        <v>91</v>
      </c>
      <c r="BR4" s="27">
        <v>91</v>
      </c>
      <c r="BS4" s="27">
        <v>91</v>
      </c>
      <c r="BT4" s="27">
        <v>91</v>
      </c>
      <c r="BU4" s="27">
        <v>91</v>
      </c>
      <c r="BV4" s="27">
        <v>91</v>
      </c>
      <c r="BW4" s="27">
        <v>91</v>
      </c>
      <c r="BX4" s="27">
        <v>91</v>
      </c>
      <c r="BY4" s="27">
        <v>91</v>
      </c>
      <c r="BZ4" s="27">
        <v>91</v>
      </c>
      <c r="CA4" s="27">
        <v>91</v>
      </c>
      <c r="CB4" s="27">
        <v>45</v>
      </c>
      <c r="CC4" s="41">
        <f>E4-CB4</f>
        <v>49</v>
      </c>
      <c r="CD4" s="26">
        <f>E4-CA4</f>
        <v>3</v>
      </c>
      <c r="CE4" s="41">
        <f>CA4-CB4</f>
        <v>46</v>
      </c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3">
        <f>CD4/CC4</f>
        <v>0.061224489795918366</v>
      </c>
      <c r="DA4" s="29"/>
      <c r="DB4" s="28"/>
      <c r="DC4" s="29" t="s">
        <v>180</v>
      </c>
      <c r="DD4" s="29" t="s">
        <v>279</v>
      </c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30"/>
      <c r="DQ4" s="30" t="s">
        <v>55</v>
      </c>
      <c r="DR4" s="44">
        <v>40310</v>
      </c>
    </row>
    <row r="5" spans="1:122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93</v>
      </c>
      <c r="BN5" s="27">
        <v>93</v>
      </c>
      <c r="BO5" s="27">
        <v>93</v>
      </c>
      <c r="BP5" s="27">
        <v>93</v>
      </c>
      <c r="BQ5" s="27">
        <v>93</v>
      </c>
      <c r="BR5" s="27">
        <v>93</v>
      </c>
      <c r="BS5" s="27">
        <v>93</v>
      </c>
      <c r="BT5" s="27">
        <v>93</v>
      </c>
      <c r="BU5" s="27">
        <v>93</v>
      </c>
      <c r="BV5" s="27">
        <v>93</v>
      </c>
      <c r="BW5" s="27">
        <v>93</v>
      </c>
      <c r="BX5" s="27">
        <v>93</v>
      </c>
      <c r="BY5" s="27">
        <v>93</v>
      </c>
      <c r="BZ5" s="27">
        <v>93</v>
      </c>
      <c r="CA5" s="27">
        <v>93</v>
      </c>
      <c r="CB5" s="27">
        <v>60</v>
      </c>
      <c r="CC5" s="41">
        <f>E5-CB5</f>
        <v>36.900000000000006</v>
      </c>
      <c r="CD5" s="26">
        <f aca="true" t="shared" si="0" ref="CD5:CD16">E5-CA5</f>
        <v>3.9000000000000057</v>
      </c>
      <c r="CE5" s="41">
        <f>CA5-CB5</f>
        <v>33</v>
      </c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3">
        <f aca="true" t="shared" si="1" ref="CZ5:CZ12">CD5/CC5</f>
        <v>0.10569105691056924</v>
      </c>
      <c r="DA5" s="29"/>
      <c r="DB5" s="28"/>
      <c r="DC5" s="29" t="s">
        <v>57</v>
      </c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30" t="s">
        <v>58</v>
      </c>
      <c r="DQ5" s="30" t="s">
        <v>59</v>
      </c>
      <c r="DR5" s="44">
        <v>40322</v>
      </c>
    </row>
    <row r="6" spans="1:122" ht="12.75" customHeight="1">
      <c r="A6" s="32">
        <v>3</v>
      </c>
      <c r="B6" s="31" t="s">
        <v>308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46">
        <v>97.5</v>
      </c>
      <c r="BN6" s="27">
        <v>97.5</v>
      </c>
      <c r="BO6" s="46">
        <v>97.2</v>
      </c>
      <c r="BP6" s="27">
        <v>97.2</v>
      </c>
      <c r="BQ6" s="27">
        <v>97.2</v>
      </c>
      <c r="BR6" s="27">
        <v>97.2</v>
      </c>
      <c r="BS6" s="27">
        <v>97.2</v>
      </c>
      <c r="BT6" s="27">
        <v>97.2</v>
      </c>
      <c r="BU6" s="27">
        <v>97.2</v>
      </c>
      <c r="BV6" s="27">
        <v>97.2</v>
      </c>
      <c r="BW6" s="27">
        <v>97.2</v>
      </c>
      <c r="BX6" s="27">
        <v>97.2</v>
      </c>
      <c r="BY6" s="27">
        <v>97.2</v>
      </c>
      <c r="BZ6" s="27">
        <v>97.2</v>
      </c>
      <c r="CA6" s="27">
        <v>97.2</v>
      </c>
      <c r="CB6" s="27">
        <v>75</v>
      </c>
      <c r="CC6" s="41">
        <f>E6-CB6</f>
        <v>31.700000000000003</v>
      </c>
      <c r="CD6" s="26">
        <f t="shared" si="0"/>
        <v>9.5</v>
      </c>
      <c r="CE6" s="41">
        <f>CA6-CB6</f>
        <v>22.200000000000003</v>
      </c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3">
        <f t="shared" si="1"/>
        <v>0.29968454258675076</v>
      </c>
      <c r="DA6" s="29"/>
      <c r="DB6" s="28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30"/>
      <c r="DQ6" s="30" t="s">
        <v>309</v>
      </c>
      <c r="DR6" s="44">
        <v>40653</v>
      </c>
    </row>
    <row r="7" spans="1:122" ht="13.5" customHeight="1">
      <c r="A7" s="32">
        <v>4</v>
      </c>
      <c r="B7" s="31" t="s">
        <v>368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46">
        <v>113</v>
      </c>
      <c r="BN7" s="46">
        <v>112.5</v>
      </c>
      <c r="BO7" s="58">
        <v>112.5</v>
      </c>
      <c r="BP7" s="46">
        <v>111.2</v>
      </c>
      <c r="BQ7" s="58">
        <v>111.2</v>
      </c>
      <c r="BR7" s="54">
        <v>113.6</v>
      </c>
      <c r="BS7" s="58">
        <v>113.6</v>
      </c>
      <c r="BT7" s="46">
        <v>112.4</v>
      </c>
      <c r="BU7" s="46">
        <v>110.8</v>
      </c>
      <c r="BV7" s="54">
        <v>111.8</v>
      </c>
      <c r="BW7" s="46">
        <v>111.7</v>
      </c>
      <c r="BX7" s="58">
        <v>111.7</v>
      </c>
      <c r="BY7" s="54">
        <v>113.4</v>
      </c>
      <c r="BZ7" s="46">
        <v>112.4</v>
      </c>
      <c r="CA7" s="46">
        <v>111.9</v>
      </c>
      <c r="CB7" s="27">
        <v>85</v>
      </c>
      <c r="CC7" s="41">
        <f>E7-CB7</f>
        <v>32.7</v>
      </c>
      <c r="CD7" s="26">
        <f t="shared" si="0"/>
        <v>5.799999999999997</v>
      </c>
      <c r="CE7" s="41">
        <f>CA7-CB7</f>
        <v>26.900000000000006</v>
      </c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3">
        <f t="shared" si="1"/>
        <v>0.17737003058103964</v>
      </c>
      <c r="DA7" s="29"/>
      <c r="DB7" s="28"/>
      <c r="DC7" s="47" t="s">
        <v>290</v>
      </c>
      <c r="DD7" s="47" t="s">
        <v>385</v>
      </c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30" t="s">
        <v>291</v>
      </c>
      <c r="DQ7" s="30" t="s">
        <v>292</v>
      </c>
      <c r="DR7" s="44"/>
    </row>
    <row r="8" spans="1:122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97</v>
      </c>
      <c r="BN8" s="27">
        <v>97</v>
      </c>
      <c r="BO8" s="27">
        <v>97</v>
      </c>
      <c r="BP8" s="27">
        <v>97</v>
      </c>
      <c r="BQ8" s="27">
        <v>97</v>
      </c>
      <c r="BR8" s="27">
        <v>97</v>
      </c>
      <c r="BS8" s="27">
        <v>97</v>
      </c>
      <c r="BT8" s="27">
        <v>97</v>
      </c>
      <c r="BU8" s="27">
        <v>97</v>
      </c>
      <c r="BV8" s="27">
        <v>97</v>
      </c>
      <c r="BW8" s="27">
        <v>97</v>
      </c>
      <c r="BX8" s="27">
        <v>97</v>
      </c>
      <c r="BY8" s="27">
        <v>97</v>
      </c>
      <c r="BZ8" s="27">
        <v>97</v>
      </c>
      <c r="CA8" s="27">
        <v>97</v>
      </c>
      <c r="CB8" s="27">
        <v>70</v>
      </c>
      <c r="CC8" s="41">
        <f>E8-CB8</f>
        <v>25</v>
      </c>
      <c r="CD8" s="26">
        <f t="shared" si="0"/>
        <v>-2</v>
      </c>
      <c r="CE8" s="41">
        <f>CA8-CB8</f>
        <v>27</v>
      </c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3">
        <f t="shared" si="1"/>
        <v>-0.08</v>
      </c>
      <c r="DA8" s="29">
        <f>E8</f>
        <v>95</v>
      </c>
      <c r="DB8" s="28"/>
      <c r="DC8" s="29" t="s">
        <v>138</v>
      </c>
      <c r="DD8" s="29" t="s">
        <v>138</v>
      </c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30"/>
      <c r="DQ8" s="30" t="s">
        <v>139</v>
      </c>
      <c r="DR8" s="44">
        <v>40309</v>
      </c>
    </row>
    <row r="9" spans="1:122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83.5</v>
      </c>
      <c r="BN9" s="27">
        <v>83.5</v>
      </c>
      <c r="BO9" s="27">
        <v>83.5</v>
      </c>
      <c r="BP9" s="27">
        <v>83.5</v>
      </c>
      <c r="BQ9" s="27">
        <v>83.5</v>
      </c>
      <c r="BR9" s="27">
        <v>83.5</v>
      </c>
      <c r="BS9" s="27">
        <v>83.5</v>
      </c>
      <c r="BT9" s="27">
        <v>83.5</v>
      </c>
      <c r="BU9" s="27">
        <v>83.5</v>
      </c>
      <c r="BV9" s="27">
        <v>83.5</v>
      </c>
      <c r="BW9" s="27">
        <v>83.5</v>
      </c>
      <c r="BX9" s="27">
        <v>83.5</v>
      </c>
      <c r="BY9" s="27">
        <v>83.5</v>
      </c>
      <c r="BZ9" s="27">
        <v>83.5</v>
      </c>
      <c r="CA9" s="27">
        <v>83.5</v>
      </c>
      <c r="CB9" s="27">
        <v>70</v>
      </c>
      <c r="CC9" s="41">
        <f>E9-CB9</f>
        <v>29.400000000000006</v>
      </c>
      <c r="CD9" s="26">
        <f t="shared" si="0"/>
        <v>15.900000000000006</v>
      </c>
      <c r="CE9" s="41">
        <f>CA9-CB9</f>
        <v>13.5</v>
      </c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3">
        <f t="shared" si="1"/>
        <v>0.5408163265306123</v>
      </c>
      <c r="DA9" s="29">
        <f>E9</f>
        <v>99.4</v>
      </c>
      <c r="DB9" s="28">
        <f>AK9-AJ9</f>
        <v>-0.20000000000000284</v>
      </c>
      <c r="DC9" s="29" t="s">
        <v>50</v>
      </c>
      <c r="DD9" s="29" t="s">
        <v>182</v>
      </c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30" t="s">
        <v>51</v>
      </c>
      <c r="DQ9" s="30" t="s">
        <v>52</v>
      </c>
      <c r="DR9" s="44" t="s">
        <v>53</v>
      </c>
    </row>
    <row r="10" spans="1:122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54">
        <v>70</v>
      </c>
      <c r="BN10" s="27">
        <v>70</v>
      </c>
      <c r="BO10" s="27">
        <v>70</v>
      </c>
      <c r="BP10" s="27">
        <v>70</v>
      </c>
      <c r="BQ10" s="27">
        <v>70</v>
      </c>
      <c r="BR10" s="27">
        <v>70</v>
      </c>
      <c r="BS10" s="27">
        <v>70</v>
      </c>
      <c r="BT10" s="27">
        <v>70</v>
      </c>
      <c r="BU10" s="27">
        <v>70</v>
      </c>
      <c r="BV10" s="27">
        <v>70</v>
      </c>
      <c r="BW10" s="27">
        <v>70</v>
      </c>
      <c r="BX10" s="27">
        <v>70</v>
      </c>
      <c r="BY10" s="27">
        <v>70</v>
      </c>
      <c r="BZ10" s="27">
        <v>70</v>
      </c>
      <c r="CA10" s="27">
        <v>70</v>
      </c>
      <c r="CB10" s="27">
        <v>55</v>
      </c>
      <c r="CC10" s="41">
        <f>E10-CB10</f>
        <v>12.5</v>
      </c>
      <c r="CD10" s="26">
        <f t="shared" si="0"/>
        <v>-2.5</v>
      </c>
      <c r="CE10" s="41">
        <f>CA10-CB10</f>
        <v>15</v>
      </c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3">
        <f t="shared" si="1"/>
        <v>-0.2</v>
      </c>
      <c r="DA10" s="29"/>
      <c r="DB10" s="28"/>
      <c r="DC10" s="29" t="s">
        <v>82</v>
      </c>
      <c r="DD10" s="29" t="s">
        <v>152</v>
      </c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30"/>
      <c r="DQ10" s="30" t="s">
        <v>83</v>
      </c>
      <c r="DR10" s="44">
        <v>40304</v>
      </c>
    </row>
    <row r="11" spans="1:122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68.5</v>
      </c>
      <c r="BN11" s="27">
        <v>68.5</v>
      </c>
      <c r="BO11" s="27">
        <v>68.5</v>
      </c>
      <c r="BP11" s="27">
        <v>68.5</v>
      </c>
      <c r="BQ11" s="27">
        <v>68.5</v>
      </c>
      <c r="BR11" s="27">
        <v>68.5</v>
      </c>
      <c r="BS11" s="27">
        <v>68.5</v>
      </c>
      <c r="BT11" s="27">
        <v>68.5</v>
      </c>
      <c r="BU11" s="27">
        <v>68.5</v>
      </c>
      <c r="BV11" s="27">
        <v>68.5</v>
      </c>
      <c r="BW11" s="27">
        <v>68.5</v>
      </c>
      <c r="BX11" s="27">
        <v>68.5</v>
      </c>
      <c r="BY11" s="27">
        <v>68.5</v>
      </c>
      <c r="BZ11" s="27">
        <v>68.5</v>
      </c>
      <c r="CA11" s="27">
        <v>68.5</v>
      </c>
      <c r="CB11" s="27">
        <v>57</v>
      </c>
      <c r="CC11" s="41">
        <f>E11-CB11</f>
        <v>13</v>
      </c>
      <c r="CD11" s="26">
        <f t="shared" si="0"/>
        <v>1.5</v>
      </c>
      <c r="CE11" s="41">
        <f>CA11-CB11</f>
        <v>11.5</v>
      </c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3">
        <f t="shared" si="1"/>
        <v>0.11538461538461539</v>
      </c>
      <c r="DA11" s="29"/>
      <c r="DB11" s="28"/>
      <c r="DC11" s="29" t="s">
        <v>203</v>
      </c>
      <c r="DD11" s="29" t="s">
        <v>214</v>
      </c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30" t="s">
        <v>195</v>
      </c>
      <c r="DQ11" s="30" t="s">
        <v>196</v>
      </c>
      <c r="DR11" s="44">
        <v>40415</v>
      </c>
    </row>
    <row r="12" spans="1:122" ht="12.75">
      <c r="A12" s="32">
        <v>9</v>
      </c>
      <c r="B12" s="31" t="s">
        <v>281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95.5</v>
      </c>
      <c r="BN12" s="27">
        <v>95.5</v>
      </c>
      <c r="BO12" s="27">
        <v>95.5</v>
      </c>
      <c r="BP12" s="27">
        <v>95.5</v>
      </c>
      <c r="BQ12" s="27">
        <v>95.5</v>
      </c>
      <c r="BR12" s="27">
        <v>95.5</v>
      </c>
      <c r="BS12" s="27">
        <v>95.5</v>
      </c>
      <c r="BT12" s="27">
        <v>95.5</v>
      </c>
      <c r="BU12" s="27">
        <v>95.5</v>
      </c>
      <c r="BV12" s="27">
        <v>95.5</v>
      </c>
      <c r="BW12" s="27">
        <v>95.5</v>
      </c>
      <c r="BX12" s="27">
        <v>95.5</v>
      </c>
      <c r="BY12" s="27">
        <v>95.5</v>
      </c>
      <c r="BZ12" s="27">
        <v>95.5</v>
      </c>
      <c r="CA12" s="27">
        <v>95.5</v>
      </c>
      <c r="CB12" s="27">
        <v>85</v>
      </c>
      <c r="CC12" s="41">
        <f>E12-CB12</f>
        <v>11</v>
      </c>
      <c r="CD12" s="26">
        <f t="shared" si="0"/>
        <v>0.5</v>
      </c>
      <c r="CE12" s="41">
        <f>CA12-CB12</f>
        <v>10.5</v>
      </c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3">
        <f t="shared" si="1"/>
        <v>0.045454545454545456</v>
      </c>
      <c r="DA12" s="29"/>
      <c r="DB12" s="28"/>
      <c r="DC12" s="29" t="s">
        <v>282</v>
      </c>
      <c r="DD12" s="29" t="s">
        <v>289</v>
      </c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30" t="s">
        <v>284</v>
      </c>
      <c r="DQ12" s="30" t="s">
        <v>283</v>
      </c>
      <c r="DR12" s="44">
        <v>40602</v>
      </c>
    </row>
    <row r="13" spans="1:122" ht="12.75">
      <c r="A13" s="32">
        <v>10</v>
      </c>
      <c r="B13" s="31" t="s">
        <v>346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77</v>
      </c>
      <c r="BN13" s="27">
        <v>77</v>
      </c>
      <c r="BO13" s="27">
        <v>77</v>
      </c>
      <c r="BP13" s="27">
        <v>77</v>
      </c>
      <c r="BQ13" s="27">
        <v>77</v>
      </c>
      <c r="BR13" s="27">
        <v>77</v>
      </c>
      <c r="BS13" s="27">
        <v>77</v>
      </c>
      <c r="BT13" s="27">
        <v>77</v>
      </c>
      <c r="BU13" s="27">
        <v>77</v>
      </c>
      <c r="BV13" s="27">
        <v>77</v>
      </c>
      <c r="BW13" s="27">
        <v>77</v>
      </c>
      <c r="BX13" s="27">
        <v>77</v>
      </c>
      <c r="BY13" s="27">
        <v>77</v>
      </c>
      <c r="BZ13" s="27">
        <v>77</v>
      </c>
      <c r="CA13" s="27">
        <v>77</v>
      </c>
      <c r="CB13" s="27">
        <v>60</v>
      </c>
      <c r="CC13" s="41">
        <f>E13-CB13</f>
        <v>17</v>
      </c>
      <c r="CD13" s="26">
        <f t="shared" si="0"/>
        <v>0</v>
      </c>
      <c r="CE13" s="41">
        <f>CA13-CB13</f>
        <v>17</v>
      </c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3">
        <f>CD13/CC13</f>
        <v>0</v>
      </c>
      <c r="DA13" s="29"/>
      <c r="DB13" s="28"/>
      <c r="DC13" s="29" t="s">
        <v>339</v>
      </c>
      <c r="DD13" s="29" t="s">
        <v>339</v>
      </c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30" t="s">
        <v>340</v>
      </c>
      <c r="DQ13" s="30" t="s">
        <v>341</v>
      </c>
      <c r="DR13" s="44">
        <v>40700</v>
      </c>
    </row>
    <row r="14" spans="1:122" ht="12.75">
      <c r="A14" s="32">
        <v>11</v>
      </c>
      <c r="B14" s="31" t="s">
        <v>342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73</v>
      </c>
      <c r="BN14" s="27">
        <v>73</v>
      </c>
      <c r="BO14" s="27">
        <v>73</v>
      </c>
      <c r="BP14" s="27">
        <v>73</v>
      </c>
      <c r="BQ14" s="27">
        <v>73</v>
      </c>
      <c r="BR14" s="27">
        <v>73</v>
      </c>
      <c r="BS14" s="27">
        <v>73</v>
      </c>
      <c r="BT14" s="27">
        <v>73</v>
      </c>
      <c r="BU14" s="27">
        <v>73</v>
      </c>
      <c r="BV14" s="27">
        <v>73</v>
      </c>
      <c r="BW14" s="27">
        <v>73</v>
      </c>
      <c r="BX14" s="27">
        <v>73</v>
      </c>
      <c r="BY14" s="27">
        <v>73</v>
      </c>
      <c r="BZ14" s="27">
        <v>73</v>
      </c>
      <c r="CA14" s="27">
        <v>73</v>
      </c>
      <c r="CB14" s="27">
        <v>59</v>
      </c>
      <c r="CC14" s="41">
        <f>E14-CB14</f>
        <v>16</v>
      </c>
      <c r="CD14" s="26">
        <f t="shared" si="0"/>
        <v>2</v>
      </c>
      <c r="CE14" s="41">
        <f>CA14-CB14</f>
        <v>14</v>
      </c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>
        <f>CD14/CC14</f>
        <v>0.125</v>
      </c>
      <c r="DA14" s="29"/>
      <c r="DB14" s="28"/>
      <c r="DC14" s="29" t="s">
        <v>343</v>
      </c>
      <c r="DD14" s="29" t="s">
        <v>343</v>
      </c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30" t="s">
        <v>344</v>
      </c>
      <c r="DQ14" s="30" t="s">
        <v>345</v>
      </c>
      <c r="DR14" s="44">
        <v>40697</v>
      </c>
    </row>
    <row r="15" spans="1:122" ht="12.75">
      <c r="A15" s="32">
        <v>12</v>
      </c>
      <c r="B15" s="31" t="s">
        <v>365</v>
      </c>
      <c r="C15" s="27">
        <v>40</v>
      </c>
      <c r="D15" s="27">
        <v>170</v>
      </c>
      <c r="E15" s="27">
        <v>95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7"/>
      <c r="AP15" s="27"/>
      <c r="AQ15" s="27"/>
      <c r="AR15" s="27"/>
      <c r="AS15" s="27"/>
      <c r="AT15" s="27"/>
      <c r="AU15" s="27"/>
      <c r="AV15" s="27"/>
      <c r="AW15" s="27"/>
      <c r="AX15" s="46"/>
      <c r="AY15" s="27"/>
      <c r="AZ15" s="46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46"/>
      <c r="BL15" s="27"/>
      <c r="BM15" s="27"/>
      <c r="BN15" s="27"/>
      <c r="BO15" s="27">
        <v>95</v>
      </c>
      <c r="BP15" s="46">
        <v>90</v>
      </c>
      <c r="BQ15" s="46">
        <v>89</v>
      </c>
      <c r="BR15" s="58">
        <v>89</v>
      </c>
      <c r="BS15" s="46">
        <v>87</v>
      </c>
      <c r="BT15" s="27">
        <v>87</v>
      </c>
      <c r="BU15" s="27">
        <v>87</v>
      </c>
      <c r="BV15" s="27">
        <v>87</v>
      </c>
      <c r="BW15" s="27">
        <v>87</v>
      </c>
      <c r="BX15" s="27">
        <v>87</v>
      </c>
      <c r="BY15" s="27">
        <v>87</v>
      </c>
      <c r="BZ15" s="27">
        <v>87</v>
      </c>
      <c r="CA15" s="27">
        <v>87</v>
      </c>
      <c r="CB15" s="27">
        <v>65</v>
      </c>
      <c r="CC15" s="41">
        <f>E15-CB15</f>
        <v>30</v>
      </c>
      <c r="CD15" s="26">
        <f t="shared" si="0"/>
        <v>8</v>
      </c>
      <c r="CE15" s="41">
        <f>CA15-CB15</f>
        <v>22</v>
      </c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3">
        <f>CD15/CC15</f>
        <v>0.26666666666666666</v>
      </c>
      <c r="DA15" s="29"/>
      <c r="DB15" s="28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30" t="s">
        <v>366</v>
      </c>
      <c r="DQ15" s="30" t="s">
        <v>367</v>
      </c>
      <c r="DR15" s="44">
        <v>40731</v>
      </c>
    </row>
    <row r="16" spans="1:122" ht="12.75">
      <c r="A16" s="32">
        <v>13</v>
      </c>
      <c r="B16" s="31" t="s">
        <v>378</v>
      </c>
      <c r="C16" s="27">
        <v>26</v>
      </c>
      <c r="D16" s="27">
        <v>172</v>
      </c>
      <c r="E16" s="27">
        <v>79.1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58">
        <v>79.1</v>
      </c>
      <c r="BS16" s="46">
        <v>78.6</v>
      </c>
      <c r="BT16" s="46">
        <v>78.3</v>
      </c>
      <c r="BU16" s="27">
        <v>78.3</v>
      </c>
      <c r="BV16" s="46">
        <v>77.8</v>
      </c>
      <c r="BW16" s="46">
        <v>77.2</v>
      </c>
      <c r="BX16" s="27">
        <v>77.2</v>
      </c>
      <c r="BY16" s="27">
        <v>77.2</v>
      </c>
      <c r="BZ16" s="46">
        <v>77</v>
      </c>
      <c r="CA16" s="27">
        <v>77</v>
      </c>
      <c r="CB16" s="27">
        <v>64</v>
      </c>
      <c r="CC16" s="41">
        <f>E16-CB16</f>
        <v>15.099999999999994</v>
      </c>
      <c r="CD16" s="26">
        <f t="shared" si="0"/>
        <v>2.0999999999999943</v>
      </c>
      <c r="CE16" s="41">
        <f>CA16-CB16</f>
        <v>13</v>
      </c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3">
        <f>CD16/CC16</f>
        <v>0.1390728476821189</v>
      </c>
      <c r="DA16" s="29"/>
      <c r="DB16" s="28"/>
      <c r="DC16" s="29" t="s">
        <v>380</v>
      </c>
      <c r="DD16" s="29" t="s">
        <v>398</v>
      </c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30" t="s">
        <v>381</v>
      </c>
      <c r="DQ16" s="30" t="s">
        <v>382</v>
      </c>
      <c r="DR16" s="44">
        <v>40749</v>
      </c>
    </row>
    <row r="17" spans="1:122" ht="18.75">
      <c r="A17" s="66" t="s">
        <v>253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8"/>
    </row>
    <row r="18" spans="1:122" ht="15.75" customHeight="1">
      <c r="A18" s="61">
        <v>14</v>
      </c>
      <c r="B18" s="55" t="s">
        <v>322</v>
      </c>
      <c r="C18" s="49">
        <v>22</v>
      </c>
      <c r="D18" s="49">
        <v>176</v>
      </c>
      <c r="E18" s="49">
        <v>64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6">
        <v>62</v>
      </c>
      <c r="BI18" s="49"/>
      <c r="BJ18" s="49"/>
      <c r="BK18" s="46">
        <v>62</v>
      </c>
      <c r="BL18" s="46">
        <v>60</v>
      </c>
      <c r="BM18" s="27">
        <v>60</v>
      </c>
      <c r="BN18" s="27">
        <v>60</v>
      </c>
      <c r="BO18" s="27">
        <v>60</v>
      </c>
      <c r="BP18" s="27">
        <v>60</v>
      </c>
      <c r="BQ18" s="46">
        <v>59</v>
      </c>
      <c r="BR18" s="27">
        <v>59</v>
      </c>
      <c r="BS18" s="58">
        <v>59</v>
      </c>
      <c r="BT18" s="27">
        <v>59</v>
      </c>
      <c r="BU18" s="27">
        <v>59</v>
      </c>
      <c r="BV18" s="27">
        <v>59</v>
      </c>
      <c r="BW18" s="27">
        <v>59</v>
      </c>
      <c r="BX18" s="27">
        <v>59</v>
      </c>
      <c r="BY18" s="27">
        <v>59</v>
      </c>
      <c r="BZ18" s="27">
        <v>59</v>
      </c>
      <c r="CA18" s="27">
        <v>59</v>
      </c>
      <c r="CB18" s="49">
        <v>55</v>
      </c>
      <c r="CC18" s="41">
        <f>E18-CB18</f>
        <v>9</v>
      </c>
      <c r="CD18" s="26">
        <f>E18-CA18</f>
        <v>5</v>
      </c>
      <c r="CE18" s="41">
        <f>CA18-CB18</f>
        <v>4</v>
      </c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43">
        <f>CD18/CC18</f>
        <v>0.5555555555555556</v>
      </c>
      <c r="DA18" s="56"/>
      <c r="DB18" s="56"/>
      <c r="DC18" s="62" t="s">
        <v>323</v>
      </c>
      <c r="DD18" s="62" t="s">
        <v>377</v>
      </c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 t="s">
        <v>325</v>
      </c>
      <c r="DQ18" s="62" t="s">
        <v>324</v>
      </c>
      <c r="DR18" s="62" t="s">
        <v>321</v>
      </c>
    </row>
    <row r="19" spans="1:122" ht="12.75">
      <c r="A19" s="32">
        <v>15</v>
      </c>
      <c r="B19" s="31" t="s">
        <v>148</v>
      </c>
      <c r="C19" s="27">
        <v>21</v>
      </c>
      <c r="D19" s="27">
        <v>164</v>
      </c>
      <c r="E19" s="27">
        <v>62.1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62.1</v>
      </c>
      <c r="Q19" s="18">
        <v>61.1</v>
      </c>
      <c r="R19" s="18"/>
      <c r="S19" s="18">
        <v>60.4</v>
      </c>
      <c r="T19" s="18">
        <v>60.4</v>
      </c>
      <c r="U19" s="18">
        <v>60.4</v>
      </c>
      <c r="V19" s="18">
        <v>60.7</v>
      </c>
      <c r="W19" s="18">
        <v>60.7</v>
      </c>
      <c r="X19" s="18">
        <v>60.07</v>
      </c>
      <c r="Y19" s="18">
        <v>60.7</v>
      </c>
      <c r="Z19" s="18">
        <v>60.7</v>
      </c>
      <c r="AA19" s="18">
        <f>V19+1</f>
        <v>61.7</v>
      </c>
      <c r="AB19" s="18">
        <v>61.7</v>
      </c>
      <c r="AC19" s="18">
        <v>62.7</v>
      </c>
      <c r="AD19" s="18">
        <f>62.7+1</f>
        <v>63.7</v>
      </c>
      <c r="AE19" s="18">
        <f>63.7+1</f>
        <v>64.7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64.7</v>
      </c>
      <c r="AP19" s="27">
        <v>64.7</v>
      </c>
      <c r="AQ19" s="27">
        <v>64.7</v>
      </c>
      <c r="AR19" s="27">
        <v>64.7</v>
      </c>
      <c r="AS19" s="27">
        <v>64.7</v>
      </c>
      <c r="AT19" s="27">
        <v>64.7</v>
      </c>
      <c r="AU19" s="27">
        <v>64.7</v>
      </c>
      <c r="AV19" s="27">
        <v>64.7</v>
      </c>
      <c r="AW19" s="27">
        <v>64.7</v>
      </c>
      <c r="AX19" s="27">
        <v>64.7</v>
      </c>
      <c r="AY19" s="27">
        <v>64.7</v>
      </c>
      <c r="AZ19" s="27">
        <v>64.7</v>
      </c>
      <c r="BA19" s="27">
        <v>64.7</v>
      </c>
      <c r="BB19" s="27">
        <v>64.7</v>
      </c>
      <c r="BC19" s="27">
        <v>64.7</v>
      </c>
      <c r="BD19" s="27"/>
      <c r="BE19" s="27"/>
      <c r="BF19" s="27"/>
      <c r="BG19" s="27"/>
      <c r="BH19" s="27"/>
      <c r="BI19" s="27"/>
      <c r="BJ19" s="27"/>
      <c r="BK19" s="27">
        <v>64.7</v>
      </c>
      <c r="BL19" s="27">
        <v>64.7</v>
      </c>
      <c r="BM19" s="27">
        <v>64.7</v>
      </c>
      <c r="BN19" s="27">
        <v>64.7</v>
      </c>
      <c r="BO19" s="27">
        <v>64.7</v>
      </c>
      <c r="BP19" s="27">
        <v>64.7</v>
      </c>
      <c r="BQ19" s="27">
        <v>64.7</v>
      </c>
      <c r="BR19" s="27">
        <v>64.7</v>
      </c>
      <c r="BS19" s="27">
        <v>64.7</v>
      </c>
      <c r="BT19" s="27">
        <v>64.7</v>
      </c>
      <c r="BU19" s="27">
        <v>64.7</v>
      </c>
      <c r="BV19" s="27">
        <v>64.7</v>
      </c>
      <c r="BW19" s="27">
        <v>64.7</v>
      </c>
      <c r="BX19" s="27">
        <v>64.7</v>
      </c>
      <c r="BY19" s="27">
        <v>64.7</v>
      </c>
      <c r="BZ19" s="27">
        <v>64.7</v>
      </c>
      <c r="CA19" s="27">
        <v>64.7</v>
      </c>
      <c r="CB19" s="27">
        <v>55</v>
      </c>
      <c r="CC19" s="41">
        <f>E19-CB19</f>
        <v>7.100000000000001</v>
      </c>
      <c r="CD19" s="26">
        <f aca="true" t="shared" si="2" ref="CD19:CD29">E19-CA19</f>
        <v>-2.6000000000000014</v>
      </c>
      <c r="CE19" s="41">
        <f>CA19-CB19</f>
        <v>9.700000000000003</v>
      </c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3">
        <f aca="true" t="shared" si="3" ref="CZ19:CZ26">CD19/CC19</f>
        <v>-0.36619718309859167</v>
      </c>
      <c r="DA19" s="29"/>
      <c r="DB19" s="28"/>
      <c r="DC19" s="29" t="s">
        <v>175</v>
      </c>
      <c r="DD19" s="29" t="s">
        <v>164</v>
      </c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30" t="s">
        <v>149</v>
      </c>
      <c r="DQ19" s="30" t="s">
        <v>150</v>
      </c>
      <c r="DR19" s="44">
        <v>40337</v>
      </c>
    </row>
    <row r="20" spans="1:122" ht="12.75">
      <c r="A20" s="61">
        <v>16</v>
      </c>
      <c r="B20" s="31" t="s">
        <v>168</v>
      </c>
      <c r="C20" s="27">
        <v>23</v>
      </c>
      <c r="D20" s="27">
        <v>165</v>
      </c>
      <c r="E20" s="27">
        <v>64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64</v>
      </c>
      <c r="V20" s="18">
        <v>64</v>
      </c>
      <c r="W20" s="18">
        <v>64</v>
      </c>
      <c r="X20" s="18">
        <v>62.6</v>
      </c>
      <c r="Y20" s="18">
        <v>62.6</v>
      </c>
      <c r="Z20" s="18">
        <v>62.6</v>
      </c>
      <c r="AA20" s="18">
        <f>X20+1</f>
        <v>63.6</v>
      </c>
      <c r="AB20" s="18">
        <v>63.6</v>
      </c>
      <c r="AC20" s="18">
        <v>64</v>
      </c>
      <c r="AD20" s="18">
        <f>64+1</f>
        <v>65</v>
      </c>
      <c r="AE20" s="18">
        <f>65+1</f>
        <v>66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f aca="true" t="shared" si="4" ref="AO20:AV20">65+1</f>
        <v>66</v>
      </c>
      <c r="AP20" s="27">
        <f t="shared" si="4"/>
        <v>66</v>
      </c>
      <c r="AQ20" s="27">
        <f t="shared" si="4"/>
        <v>66</v>
      </c>
      <c r="AR20" s="27">
        <f t="shared" si="4"/>
        <v>66</v>
      </c>
      <c r="AS20" s="27">
        <f t="shared" si="4"/>
        <v>66</v>
      </c>
      <c r="AT20" s="27">
        <f t="shared" si="4"/>
        <v>66</v>
      </c>
      <c r="AU20" s="27">
        <f t="shared" si="4"/>
        <v>66</v>
      </c>
      <c r="AV20" s="27">
        <f t="shared" si="4"/>
        <v>66</v>
      </c>
      <c r="AW20" s="27">
        <v>66</v>
      </c>
      <c r="AX20" s="27">
        <v>66</v>
      </c>
      <c r="AY20" s="27">
        <v>66</v>
      </c>
      <c r="AZ20" s="27">
        <v>66</v>
      </c>
      <c r="BA20" s="27">
        <v>66</v>
      </c>
      <c r="BB20" s="27">
        <v>66</v>
      </c>
      <c r="BC20" s="27">
        <v>66</v>
      </c>
      <c r="BD20" s="27"/>
      <c r="BE20" s="27"/>
      <c r="BF20" s="27"/>
      <c r="BG20" s="27"/>
      <c r="BH20" s="27"/>
      <c r="BI20" s="27"/>
      <c r="BJ20" s="27"/>
      <c r="BK20" s="27">
        <v>66</v>
      </c>
      <c r="BL20" s="27">
        <v>66</v>
      </c>
      <c r="BM20" s="27">
        <v>66</v>
      </c>
      <c r="BN20" s="27">
        <v>66</v>
      </c>
      <c r="BO20" s="27">
        <v>66</v>
      </c>
      <c r="BP20" s="27">
        <v>66</v>
      </c>
      <c r="BQ20" s="27">
        <v>66</v>
      </c>
      <c r="BR20" s="27">
        <v>66</v>
      </c>
      <c r="BS20" s="27">
        <v>66</v>
      </c>
      <c r="BT20" s="27">
        <v>66</v>
      </c>
      <c r="BU20" s="27">
        <v>66</v>
      </c>
      <c r="BV20" s="27">
        <v>66</v>
      </c>
      <c r="BW20" s="27">
        <v>66</v>
      </c>
      <c r="BX20" s="27">
        <v>66</v>
      </c>
      <c r="BY20" s="27">
        <v>66</v>
      </c>
      <c r="BZ20" s="27">
        <v>66</v>
      </c>
      <c r="CA20" s="27">
        <v>66</v>
      </c>
      <c r="CB20" s="27">
        <v>57</v>
      </c>
      <c r="CC20" s="41">
        <f>E20-CB20</f>
        <v>7</v>
      </c>
      <c r="CD20" s="26">
        <f t="shared" si="2"/>
        <v>-2</v>
      </c>
      <c r="CE20" s="41">
        <f>CA20-CB20</f>
        <v>9</v>
      </c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3">
        <f t="shared" si="3"/>
        <v>-0.2857142857142857</v>
      </c>
      <c r="DA20" s="29"/>
      <c r="DB20" s="28"/>
      <c r="DC20" s="29" t="s">
        <v>171</v>
      </c>
      <c r="DD20" s="29" t="s">
        <v>171</v>
      </c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30" t="s">
        <v>169</v>
      </c>
      <c r="DQ20" s="30" t="s">
        <v>170</v>
      </c>
      <c r="DR20" s="44">
        <v>40371</v>
      </c>
    </row>
    <row r="21" spans="1:122" ht="12.75">
      <c r="A21" s="32">
        <v>17</v>
      </c>
      <c r="B21" s="31" t="s">
        <v>136</v>
      </c>
      <c r="C21" s="27">
        <v>36</v>
      </c>
      <c r="D21" s="27">
        <v>163</v>
      </c>
      <c r="E21" s="27">
        <v>65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65</v>
      </c>
      <c r="R21" s="18">
        <v>63</v>
      </c>
      <c r="S21" s="18">
        <v>63</v>
      </c>
      <c r="T21" s="18">
        <v>63</v>
      </c>
      <c r="U21" s="18">
        <v>61.5</v>
      </c>
      <c r="V21" s="18">
        <v>62.5</v>
      </c>
      <c r="W21" s="18">
        <v>62.5</v>
      </c>
      <c r="X21" s="18">
        <v>62.5</v>
      </c>
      <c r="Y21" s="18">
        <v>62.5</v>
      </c>
      <c r="Z21" s="18">
        <v>62.5</v>
      </c>
      <c r="AA21" s="18">
        <f>V21+1</f>
        <v>63.5</v>
      </c>
      <c r="AB21" s="18">
        <v>63.5</v>
      </c>
      <c r="AC21" s="18">
        <v>64.5</v>
      </c>
      <c r="AD21" s="18">
        <f>AC21+1</f>
        <v>65.5</v>
      </c>
      <c r="AE21" s="18">
        <f>AD21+1</f>
        <v>66.5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27">
        <v>66.5</v>
      </c>
      <c r="AP21" s="27">
        <v>66.5</v>
      </c>
      <c r="AQ21" s="27">
        <v>66.5</v>
      </c>
      <c r="AR21" s="27">
        <v>66.5</v>
      </c>
      <c r="AS21" s="27">
        <v>66.5</v>
      </c>
      <c r="AT21" s="27">
        <v>66.5</v>
      </c>
      <c r="AU21" s="27">
        <v>66.5</v>
      </c>
      <c r="AV21" s="27">
        <v>66.5</v>
      </c>
      <c r="AW21" s="27">
        <v>66.5</v>
      </c>
      <c r="AX21" s="27">
        <v>66.5</v>
      </c>
      <c r="AY21" s="27">
        <v>66.5</v>
      </c>
      <c r="AZ21" s="27">
        <v>66.5</v>
      </c>
      <c r="BA21" s="27">
        <v>66.5</v>
      </c>
      <c r="BB21" s="27">
        <v>66.5</v>
      </c>
      <c r="BC21" s="27">
        <v>66.5</v>
      </c>
      <c r="BD21" s="27"/>
      <c r="BE21" s="27"/>
      <c r="BF21" s="27"/>
      <c r="BG21" s="27"/>
      <c r="BH21" s="27"/>
      <c r="BI21" s="27"/>
      <c r="BJ21" s="27"/>
      <c r="BK21" s="27">
        <v>66.5</v>
      </c>
      <c r="BL21" s="27">
        <v>66.5</v>
      </c>
      <c r="BM21" s="27">
        <v>66.5</v>
      </c>
      <c r="BN21" s="27">
        <v>66.5</v>
      </c>
      <c r="BO21" s="27">
        <v>66.5</v>
      </c>
      <c r="BP21" s="27">
        <v>66.5</v>
      </c>
      <c r="BQ21" s="27">
        <v>66.5</v>
      </c>
      <c r="BR21" s="27">
        <v>66.5</v>
      </c>
      <c r="BS21" s="27">
        <v>66.5</v>
      </c>
      <c r="BT21" s="27">
        <v>66.5</v>
      </c>
      <c r="BU21" s="27">
        <v>66.5</v>
      </c>
      <c r="BV21" s="27">
        <v>66.5</v>
      </c>
      <c r="BW21" s="27">
        <v>66.5</v>
      </c>
      <c r="BX21" s="27">
        <v>66.5</v>
      </c>
      <c r="BY21" s="27">
        <v>66.5</v>
      </c>
      <c r="BZ21" s="27">
        <v>66.5</v>
      </c>
      <c r="CA21" s="27">
        <v>66.5</v>
      </c>
      <c r="CB21" s="27">
        <v>58</v>
      </c>
      <c r="CC21" s="41">
        <f>E21-CB21</f>
        <v>7</v>
      </c>
      <c r="CD21" s="26">
        <f t="shared" si="2"/>
        <v>-1.5</v>
      </c>
      <c r="CE21" s="41">
        <f>CA21-CB21</f>
        <v>8.5</v>
      </c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3">
        <f t="shared" si="3"/>
        <v>-0.21428571428571427</v>
      </c>
      <c r="DA21" s="29"/>
      <c r="DB21" s="28"/>
      <c r="DC21" s="29" t="s">
        <v>176</v>
      </c>
      <c r="DD21" s="29" t="s">
        <v>173</v>
      </c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30" t="s">
        <v>159</v>
      </c>
      <c r="DQ21" s="30"/>
      <c r="DR21" s="44"/>
    </row>
    <row r="22" spans="1:122" ht="12.75">
      <c r="A22" s="61">
        <v>18</v>
      </c>
      <c r="B22" s="31" t="s">
        <v>161</v>
      </c>
      <c r="C22" s="27">
        <v>27</v>
      </c>
      <c r="D22" s="27">
        <v>160</v>
      </c>
      <c r="E22" s="27">
        <v>55</v>
      </c>
      <c r="F22" s="18"/>
      <c r="G22" s="18"/>
      <c r="H22" s="18"/>
      <c r="I22" s="18"/>
      <c r="J22" s="18"/>
      <c r="K22" s="18"/>
      <c r="L22" s="18"/>
      <c r="M22" s="18"/>
      <c r="N22" s="18">
        <v>55</v>
      </c>
      <c r="O22" s="18">
        <v>55</v>
      </c>
      <c r="P22" s="18">
        <v>55</v>
      </c>
      <c r="Q22" s="18"/>
      <c r="R22" s="18"/>
      <c r="S22" s="18">
        <v>54.3</v>
      </c>
      <c r="T22" s="18">
        <v>53.7</v>
      </c>
      <c r="U22" s="18">
        <v>53.7</v>
      </c>
      <c r="V22" s="18">
        <v>54</v>
      </c>
      <c r="W22" s="18">
        <v>54</v>
      </c>
      <c r="X22" s="18">
        <v>54</v>
      </c>
      <c r="Y22" s="18">
        <v>54</v>
      </c>
      <c r="Z22" s="18">
        <v>54</v>
      </c>
      <c r="AA22" s="18">
        <f>W22+1</f>
        <v>55</v>
      </c>
      <c r="AB22" s="18">
        <v>55</v>
      </c>
      <c r="AC22" s="18">
        <v>56</v>
      </c>
      <c r="AD22" s="18">
        <f>AC22+1</f>
        <v>57</v>
      </c>
      <c r="AE22" s="18">
        <f>AD22+1</f>
        <v>58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27">
        <v>58</v>
      </c>
      <c r="AP22" s="27">
        <v>58</v>
      </c>
      <c r="AQ22" s="27">
        <v>58</v>
      </c>
      <c r="AR22" s="27">
        <v>58</v>
      </c>
      <c r="AS22" s="27">
        <v>58</v>
      </c>
      <c r="AT22" s="27">
        <v>58</v>
      </c>
      <c r="AU22" s="27">
        <v>58</v>
      </c>
      <c r="AV22" s="27">
        <v>58</v>
      </c>
      <c r="AW22" s="27">
        <v>58</v>
      </c>
      <c r="AX22" s="27">
        <v>58</v>
      </c>
      <c r="AY22" s="27">
        <v>58</v>
      </c>
      <c r="AZ22" s="27">
        <v>58</v>
      </c>
      <c r="BA22" s="27">
        <v>58</v>
      </c>
      <c r="BB22" s="27">
        <v>58</v>
      </c>
      <c r="BC22" s="27">
        <v>58</v>
      </c>
      <c r="BD22" s="27"/>
      <c r="BE22" s="27"/>
      <c r="BF22" s="27"/>
      <c r="BG22" s="27"/>
      <c r="BH22" s="27"/>
      <c r="BI22" s="27"/>
      <c r="BJ22" s="27"/>
      <c r="BK22" s="27">
        <v>58</v>
      </c>
      <c r="BL22" s="27">
        <v>58</v>
      </c>
      <c r="BM22" s="27">
        <v>58</v>
      </c>
      <c r="BN22" s="27">
        <v>58</v>
      </c>
      <c r="BO22" s="27">
        <v>58</v>
      </c>
      <c r="BP22" s="27">
        <v>58</v>
      </c>
      <c r="BQ22" s="27">
        <v>58</v>
      </c>
      <c r="BR22" s="27">
        <v>58</v>
      </c>
      <c r="BS22" s="27">
        <v>58</v>
      </c>
      <c r="BT22" s="27">
        <v>58</v>
      </c>
      <c r="BU22" s="27">
        <v>58</v>
      </c>
      <c r="BV22" s="27">
        <v>58</v>
      </c>
      <c r="BW22" s="27">
        <v>58</v>
      </c>
      <c r="BX22" s="27">
        <v>58</v>
      </c>
      <c r="BY22" s="27">
        <v>58</v>
      </c>
      <c r="BZ22" s="27">
        <v>58</v>
      </c>
      <c r="CA22" s="27">
        <v>58</v>
      </c>
      <c r="CB22" s="27">
        <v>50</v>
      </c>
      <c r="CC22" s="41">
        <f>E22-CB22</f>
        <v>5</v>
      </c>
      <c r="CD22" s="26">
        <f t="shared" si="2"/>
        <v>-3</v>
      </c>
      <c r="CE22" s="41">
        <f>CA22-CB22</f>
        <v>8</v>
      </c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3">
        <f t="shared" si="3"/>
        <v>-0.6</v>
      </c>
      <c r="DA22" s="29"/>
      <c r="DB22" s="28"/>
      <c r="DC22" s="29" t="s">
        <v>100</v>
      </c>
      <c r="DD22" s="29" t="s">
        <v>178</v>
      </c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30" t="s">
        <v>121</v>
      </c>
      <c r="DQ22" s="30" t="s">
        <v>122</v>
      </c>
      <c r="DR22" s="44">
        <v>40319</v>
      </c>
    </row>
    <row r="23" spans="1:122" ht="12.75">
      <c r="A23" s="32">
        <v>19</v>
      </c>
      <c r="B23" s="31" t="s">
        <v>88</v>
      </c>
      <c r="C23" s="27">
        <v>23</v>
      </c>
      <c r="D23" s="27">
        <v>175</v>
      </c>
      <c r="E23" s="27">
        <v>68</v>
      </c>
      <c r="F23" s="18">
        <v>63</v>
      </c>
      <c r="G23" s="18">
        <v>62.8</v>
      </c>
      <c r="H23" s="18">
        <v>62.5</v>
      </c>
      <c r="I23" s="18">
        <v>62.5</v>
      </c>
      <c r="J23" s="18">
        <v>61</v>
      </c>
      <c r="K23" s="18">
        <v>62.2</v>
      </c>
      <c r="L23" s="18">
        <v>62.2</v>
      </c>
      <c r="M23" s="18">
        <v>61</v>
      </c>
      <c r="N23" s="18">
        <v>61</v>
      </c>
      <c r="O23" s="18">
        <v>59.2</v>
      </c>
      <c r="P23" s="18">
        <v>58.2</v>
      </c>
      <c r="Q23" s="18">
        <v>59.7</v>
      </c>
      <c r="R23" s="18">
        <v>57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>
        <v>68</v>
      </c>
      <c r="AG23" s="18"/>
      <c r="AH23" s="18"/>
      <c r="AI23" s="18"/>
      <c r="AJ23" s="18"/>
      <c r="AK23" s="18"/>
      <c r="AL23" s="18"/>
      <c r="AM23" s="18"/>
      <c r="AN23" s="18"/>
      <c r="AO23" s="27">
        <v>68</v>
      </c>
      <c r="AP23" s="27">
        <v>68</v>
      </c>
      <c r="AQ23" s="27">
        <v>68</v>
      </c>
      <c r="AR23" s="27">
        <v>68</v>
      </c>
      <c r="AS23" s="27">
        <v>68</v>
      </c>
      <c r="AT23" s="27">
        <v>68</v>
      </c>
      <c r="AU23" s="27">
        <v>68</v>
      </c>
      <c r="AV23" s="27">
        <v>68</v>
      </c>
      <c r="AW23" s="27">
        <v>68</v>
      </c>
      <c r="AX23" s="27">
        <v>68</v>
      </c>
      <c r="AY23" s="27">
        <v>68</v>
      </c>
      <c r="AZ23" s="27">
        <v>68</v>
      </c>
      <c r="BA23" s="27">
        <v>68</v>
      </c>
      <c r="BB23" s="27">
        <v>68</v>
      </c>
      <c r="BC23" s="27">
        <v>68</v>
      </c>
      <c r="BD23" s="27"/>
      <c r="BE23" s="27"/>
      <c r="BF23" s="27"/>
      <c r="BG23" s="27"/>
      <c r="BH23" s="27"/>
      <c r="BI23" s="27"/>
      <c r="BJ23" s="27"/>
      <c r="BK23" s="27">
        <v>68</v>
      </c>
      <c r="BL23" s="27">
        <v>68</v>
      </c>
      <c r="BM23" s="27">
        <v>68</v>
      </c>
      <c r="BN23" s="27">
        <v>68</v>
      </c>
      <c r="BO23" s="27">
        <v>68</v>
      </c>
      <c r="BP23" s="27">
        <v>68</v>
      </c>
      <c r="BQ23" s="27">
        <v>68</v>
      </c>
      <c r="BR23" s="27">
        <v>68</v>
      </c>
      <c r="BS23" s="27">
        <v>68</v>
      </c>
      <c r="BT23" s="27">
        <v>68</v>
      </c>
      <c r="BU23" s="27">
        <v>68</v>
      </c>
      <c r="BV23" s="27">
        <v>68</v>
      </c>
      <c r="BW23" s="27">
        <v>68</v>
      </c>
      <c r="BX23" s="27">
        <v>68</v>
      </c>
      <c r="BY23" s="27">
        <v>68</v>
      </c>
      <c r="BZ23" s="27">
        <v>68</v>
      </c>
      <c r="CA23" s="27">
        <v>68</v>
      </c>
      <c r="CB23" s="27">
        <v>60</v>
      </c>
      <c r="CC23" s="41">
        <f>E23-CB23</f>
        <v>8</v>
      </c>
      <c r="CD23" s="26">
        <f t="shared" si="2"/>
        <v>0</v>
      </c>
      <c r="CE23" s="41">
        <f>CA23-CB23</f>
        <v>8</v>
      </c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3">
        <f t="shared" si="3"/>
        <v>0</v>
      </c>
      <c r="DA23" s="29">
        <f>E23</f>
        <v>68</v>
      </c>
      <c r="DB23" s="28"/>
      <c r="DC23" s="29" t="s">
        <v>89</v>
      </c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30"/>
      <c r="DQ23" s="30"/>
      <c r="DR23" s="44" t="s">
        <v>53</v>
      </c>
    </row>
    <row r="24" spans="1:122" ht="12.75">
      <c r="A24" s="61">
        <v>20</v>
      </c>
      <c r="B24" s="31" t="s">
        <v>73</v>
      </c>
      <c r="C24" s="27">
        <v>28</v>
      </c>
      <c r="D24" s="27">
        <v>172</v>
      </c>
      <c r="E24" s="27">
        <v>86</v>
      </c>
      <c r="F24" s="18">
        <v>86</v>
      </c>
      <c r="G24" s="18">
        <v>86</v>
      </c>
      <c r="H24" s="18">
        <v>84</v>
      </c>
      <c r="I24" s="18">
        <v>85</v>
      </c>
      <c r="J24" s="18">
        <v>85</v>
      </c>
      <c r="K24" s="18">
        <v>85</v>
      </c>
      <c r="L24" s="18">
        <v>85</v>
      </c>
      <c r="M24" s="18">
        <v>85</v>
      </c>
      <c r="N24" s="18">
        <v>85</v>
      </c>
      <c r="O24" s="18">
        <v>85</v>
      </c>
      <c r="P24" s="18">
        <v>85</v>
      </c>
      <c r="Q24" s="18">
        <v>85</v>
      </c>
      <c r="R24" s="18">
        <v>85</v>
      </c>
      <c r="S24" s="18">
        <v>85</v>
      </c>
      <c r="T24" s="18">
        <v>85</v>
      </c>
      <c r="U24" s="18">
        <v>84</v>
      </c>
      <c r="V24" s="18">
        <v>84</v>
      </c>
      <c r="W24" s="18">
        <v>84</v>
      </c>
      <c r="X24" s="18">
        <v>84</v>
      </c>
      <c r="Y24" s="18">
        <v>85</v>
      </c>
      <c r="Z24" s="18">
        <v>85</v>
      </c>
      <c r="AA24" s="18">
        <v>85</v>
      </c>
      <c r="AB24" s="18">
        <v>85</v>
      </c>
      <c r="AC24" s="18">
        <v>86</v>
      </c>
      <c r="AD24" s="18">
        <v>86</v>
      </c>
      <c r="AE24" s="18">
        <v>86</v>
      </c>
      <c r="AF24" s="18">
        <v>86</v>
      </c>
      <c r="AG24" s="18"/>
      <c r="AH24" s="18"/>
      <c r="AI24" s="18"/>
      <c r="AJ24" s="18"/>
      <c r="AK24" s="18"/>
      <c r="AL24" s="18">
        <v>87</v>
      </c>
      <c r="AM24" s="18">
        <v>87</v>
      </c>
      <c r="AN24" s="18">
        <v>86.5</v>
      </c>
      <c r="AO24" s="27">
        <v>86</v>
      </c>
      <c r="AP24" s="27">
        <v>86</v>
      </c>
      <c r="AQ24" s="27">
        <v>86</v>
      </c>
      <c r="AR24" s="27">
        <v>86</v>
      </c>
      <c r="AS24" s="27">
        <v>86</v>
      </c>
      <c r="AT24" s="27">
        <v>86</v>
      </c>
      <c r="AU24" s="27">
        <v>86</v>
      </c>
      <c r="AV24" s="46">
        <v>84</v>
      </c>
      <c r="AW24" s="27">
        <v>84</v>
      </c>
      <c r="AX24" s="27">
        <v>84</v>
      </c>
      <c r="AY24" s="27">
        <v>84</v>
      </c>
      <c r="AZ24" s="46">
        <v>83</v>
      </c>
      <c r="BA24" s="27">
        <v>83</v>
      </c>
      <c r="BB24" s="27">
        <v>83</v>
      </c>
      <c r="BC24" s="27">
        <v>83</v>
      </c>
      <c r="BD24" s="49"/>
      <c r="BE24" s="49"/>
      <c r="BF24" s="49"/>
      <c r="BG24" s="49"/>
      <c r="BH24" s="49"/>
      <c r="BI24" s="49"/>
      <c r="BJ24" s="49"/>
      <c r="BK24" s="27">
        <v>83</v>
      </c>
      <c r="BL24" s="27">
        <v>83</v>
      </c>
      <c r="BM24" s="27">
        <v>83</v>
      </c>
      <c r="BN24" s="27">
        <v>83</v>
      </c>
      <c r="BO24" s="27">
        <v>83</v>
      </c>
      <c r="BP24" s="27">
        <v>83</v>
      </c>
      <c r="BQ24" s="27">
        <v>83</v>
      </c>
      <c r="BR24" s="27">
        <v>83</v>
      </c>
      <c r="BS24" s="27">
        <v>83</v>
      </c>
      <c r="BT24" s="27">
        <v>83</v>
      </c>
      <c r="BU24" s="27">
        <v>83</v>
      </c>
      <c r="BV24" s="27">
        <v>83</v>
      </c>
      <c r="BW24" s="27">
        <v>83</v>
      </c>
      <c r="BX24" s="27">
        <v>83</v>
      </c>
      <c r="BY24" s="27">
        <v>83</v>
      </c>
      <c r="BZ24" s="27">
        <v>83</v>
      </c>
      <c r="CA24" s="27">
        <v>83</v>
      </c>
      <c r="CB24" s="27">
        <v>75</v>
      </c>
      <c r="CC24" s="41">
        <f>E24-CB24</f>
        <v>11</v>
      </c>
      <c r="CD24" s="26">
        <f t="shared" si="2"/>
        <v>3</v>
      </c>
      <c r="CE24" s="41">
        <f>CA24-CB24</f>
        <v>8</v>
      </c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3">
        <f t="shared" si="3"/>
        <v>0.2727272727272727</v>
      </c>
      <c r="DA24" s="29">
        <f>E24</f>
        <v>86</v>
      </c>
      <c r="DB24" s="28"/>
      <c r="DC24" s="29" t="s">
        <v>338</v>
      </c>
      <c r="DD24" s="29" t="s">
        <v>337</v>
      </c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30" t="s">
        <v>74</v>
      </c>
      <c r="DQ24" s="30" t="s">
        <v>75</v>
      </c>
      <c r="DR24" s="44" t="s">
        <v>53</v>
      </c>
    </row>
    <row r="25" spans="1:122" ht="12.75">
      <c r="A25" s="32">
        <v>21</v>
      </c>
      <c r="B25" s="48" t="s">
        <v>298</v>
      </c>
      <c r="C25" s="27">
        <v>22</v>
      </c>
      <c r="D25" s="27">
        <v>170</v>
      </c>
      <c r="E25" s="27">
        <v>74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/>
      <c r="AP25" s="27"/>
      <c r="AQ25" s="27"/>
      <c r="AR25" s="27"/>
      <c r="AS25" s="27"/>
      <c r="AT25" s="27"/>
      <c r="AU25" s="27"/>
      <c r="AV25" s="46"/>
      <c r="AW25" s="27"/>
      <c r="AX25" s="27"/>
      <c r="AY25" s="27">
        <v>74</v>
      </c>
      <c r="AZ25" s="27">
        <v>74</v>
      </c>
      <c r="BA25" s="27">
        <v>74</v>
      </c>
      <c r="BB25" s="46">
        <v>74</v>
      </c>
      <c r="BC25" s="46">
        <v>73</v>
      </c>
      <c r="BD25" s="49"/>
      <c r="BE25" s="49"/>
      <c r="BF25" s="49"/>
      <c r="BG25" s="49"/>
      <c r="BH25" s="49"/>
      <c r="BI25" s="49"/>
      <c r="BJ25" s="54">
        <v>74</v>
      </c>
      <c r="BK25" s="46">
        <v>73.7</v>
      </c>
      <c r="BL25" s="27">
        <v>73.7</v>
      </c>
      <c r="BM25" s="27">
        <v>73.7</v>
      </c>
      <c r="BN25" s="27">
        <v>73.7</v>
      </c>
      <c r="BO25" s="46">
        <v>72.9</v>
      </c>
      <c r="BP25" s="27">
        <v>72.9</v>
      </c>
      <c r="BQ25" s="27">
        <v>72.9</v>
      </c>
      <c r="BR25" s="27">
        <v>72.9</v>
      </c>
      <c r="BS25" s="27">
        <v>72.9</v>
      </c>
      <c r="BT25" s="27">
        <v>72.9</v>
      </c>
      <c r="BU25" s="27">
        <v>72.9</v>
      </c>
      <c r="BV25" s="27">
        <v>72.9</v>
      </c>
      <c r="BW25" s="27">
        <v>72.9</v>
      </c>
      <c r="BX25" s="27">
        <v>72.9</v>
      </c>
      <c r="BY25" s="27">
        <v>72.9</v>
      </c>
      <c r="BZ25" s="27">
        <v>72.9</v>
      </c>
      <c r="CA25" s="27">
        <v>72.9</v>
      </c>
      <c r="CB25" s="27">
        <v>65</v>
      </c>
      <c r="CC25" s="41">
        <f>E25-CB25</f>
        <v>9</v>
      </c>
      <c r="CD25" s="26">
        <f t="shared" si="2"/>
        <v>1.0999999999999943</v>
      </c>
      <c r="CE25" s="41">
        <f>CA25-CB25</f>
        <v>7.900000000000006</v>
      </c>
      <c r="CF25" s="41">
        <f>H25-CE25</f>
        <v>-7.900000000000006</v>
      </c>
      <c r="CG25" s="26">
        <f>H25-CD25</f>
        <v>-1.0999999999999943</v>
      </c>
      <c r="CH25" s="41">
        <f>CF25-CG25</f>
        <v>-6.800000000000011</v>
      </c>
      <c r="CI25" s="41">
        <f>K25-CH25</f>
        <v>6.800000000000011</v>
      </c>
      <c r="CJ25" s="26">
        <f>K25-CG25</f>
        <v>1.0999999999999943</v>
      </c>
      <c r="CK25" s="41">
        <f>CI25-CJ25</f>
        <v>5.700000000000017</v>
      </c>
      <c r="CL25" s="41">
        <f>N25-CK25</f>
        <v>-5.700000000000017</v>
      </c>
      <c r="CM25" s="26">
        <f>N25-CJ25</f>
        <v>-1.0999999999999943</v>
      </c>
      <c r="CN25" s="41">
        <f>CL25-CM25</f>
        <v>-4.600000000000023</v>
      </c>
      <c r="CO25" s="41">
        <f>Q25-CN25</f>
        <v>4.600000000000023</v>
      </c>
      <c r="CP25" s="26">
        <f>Q25-CM25</f>
        <v>1.0999999999999943</v>
      </c>
      <c r="CQ25" s="41">
        <f>CO25-CP25</f>
        <v>3.5000000000000284</v>
      </c>
      <c r="CR25" s="41">
        <f>T25-CQ25</f>
        <v>-3.5000000000000284</v>
      </c>
      <c r="CS25" s="26">
        <f>T25-CP25</f>
        <v>-1.0999999999999943</v>
      </c>
      <c r="CT25" s="41">
        <f>CR25-CS25</f>
        <v>-2.400000000000034</v>
      </c>
      <c r="CU25" s="41">
        <f>W25-CT25</f>
        <v>2.400000000000034</v>
      </c>
      <c r="CV25" s="26">
        <f>W25-CS25</f>
        <v>1.0999999999999943</v>
      </c>
      <c r="CW25" s="41">
        <f>CU25-CV25</f>
        <v>1.3000000000000398</v>
      </c>
      <c r="CX25" s="41">
        <f>Z25-CW25</f>
        <v>-1.3000000000000398</v>
      </c>
      <c r="CY25" s="26">
        <f>Z25-CV25</f>
        <v>-1.0999999999999943</v>
      </c>
      <c r="CZ25" s="43">
        <f t="shared" si="3"/>
        <v>0.1222222222222216</v>
      </c>
      <c r="DA25" s="29"/>
      <c r="DB25" s="28"/>
      <c r="DC25" s="29" t="s">
        <v>299</v>
      </c>
      <c r="DD25" s="29" t="s">
        <v>361</v>
      </c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30" t="s">
        <v>301</v>
      </c>
      <c r="DQ25" s="30" t="s">
        <v>300</v>
      </c>
      <c r="DR25" s="44">
        <v>40630</v>
      </c>
    </row>
    <row r="26" spans="1:122" ht="12.75">
      <c r="A26" s="61">
        <v>22</v>
      </c>
      <c r="B26" s="31" t="s">
        <v>209</v>
      </c>
      <c r="C26" s="27">
        <v>25</v>
      </c>
      <c r="D26" s="27">
        <v>178</v>
      </c>
      <c r="E26" s="27">
        <v>74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>
        <v>74</v>
      </c>
      <c r="AG26" s="18">
        <v>71</v>
      </c>
      <c r="AH26" s="18">
        <v>72</v>
      </c>
      <c r="AI26" s="18"/>
      <c r="AJ26" s="18">
        <v>70</v>
      </c>
      <c r="AK26" s="18"/>
      <c r="AL26" s="18">
        <v>69.5</v>
      </c>
      <c r="AM26" s="18">
        <v>70</v>
      </c>
      <c r="AN26" s="18">
        <v>68</v>
      </c>
      <c r="AO26" s="27">
        <v>70</v>
      </c>
      <c r="AP26" s="27">
        <v>69</v>
      </c>
      <c r="AQ26" s="27">
        <v>67</v>
      </c>
      <c r="AR26" s="46">
        <v>70</v>
      </c>
      <c r="AS26" s="46">
        <v>68.5</v>
      </c>
      <c r="AT26" s="46">
        <v>68</v>
      </c>
      <c r="AU26" s="46">
        <v>68</v>
      </c>
      <c r="AV26" s="46">
        <v>67.5</v>
      </c>
      <c r="AW26" s="27">
        <v>67.5</v>
      </c>
      <c r="AX26" s="27">
        <v>67.5</v>
      </c>
      <c r="AY26" s="27">
        <v>67.5</v>
      </c>
      <c r="AZ26" s="27">
        <v>67.5</v>
      </c>
      <c r="BA26" s="27">
        <v>67.5</v>
      </c>
      <c r="BB26" s="27">
        <v>67.5</v>
      </c>
      <c r="BC26" s="27">
        <v>67.5</v>
      </c>
      <c r="BD26" s="49"/>
      <c r="BE26" s="49"/>
      <c r="BF26" s="49"/>
      <c r="BG26" s="49"/>
      <c r="BH26" s="49"/>
      <c r="BI26" s="49"/>
      <c r="BJ26" s="49"/>
      <c r="BK26" s="49">
        <v>67.5</v>
      </c>
      <c r="BL26" s="49">
        <v>67.5</v>
      </c>
      <c r="BM26" s="49">
        <v>67.5</v>
      </c>
      <c r="BN26" s="49">
        <v>68</v>
      </c>
      <c r="BO26" s="49">
        <v>68</v>
      </c>
      <c r="BP26" s="46">
        <v>67</v>
      </c>
      <c r="BQ26" s="27">
        <v>67</v>
      </c>
      <c r="BR26" s="27">
        <v>67</v>
      </c>
      <c r="BS26" s="27">
        <v>67</v>
      </c>
      <c r="BT26" s="27">
        <v>67</v>
      </c>
      <c r="BU26" s="27">
        <v>67</v>
      </c>
      <c r="BV26" s="27">
        <v>67</v>
      </c>
      <c r="BW26" s="27">
        <v>67</v>
      </c>
      <c r="BX26" s="27">
        <v>67</v>
      </c>
      <c r="BY26" s="27">
        <v>67</v>
      </c>
      <c r="BZ26" s="27">
        <v>67</v>
      </c>
      <c r="CA26" s="27">
        <v>67</v>
      </c>
      <c r="CB26" s="27">
        <v>60</v>
      </c>
      <c r="CC26" s="41">
        <f>E26-CB26</f>
        <v>14</v>
      </c>
      <c r="CD26" s="26">
        <f t="shared" si="2"/>
        <v>7</v>
      </c>
      <c r="CE26" s="41">
        <f>CA26-CB26</f>
        <v>7</v>
      </c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3">
        <f t="shared" si="3"/>
        <v>0.5</v>
      </c>
      <c r="DA26" s="29"/>
      <c r="DB26" s="28"/>
      <c r="DC26" s="29" t="s">
        <v>213</v>
      </c>
      <c r="DD26" s="29" t="s">
        <v>359</v>
      </c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30" t="s">
        <v>210</v>
      </c>
      <c r="DQ26" s="30" t="s">
        <v>211</v>
      </c>
      <c r="DR26" s="44" t="s">
        <v>212</v>
      </c>
    </row>
    <row r="27" spans="1:122" ht="12.75">
      <c r="A27" s="32">
        <v>23</v>
      </c>
      <c r="B27" s="31" t="s">
        <v>383</v>
      </c>
      <c r="C27" s="27">
        <v>38</v>
      </c>
      <c r="D27" s="27">
        <v>168</v>
      </c>
      <c r="E27" s="27">
        <v>68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>
        <v>68</v>
      </c>
      <c r="AP27" s="27">
        <v>68</v>
      </c>
      <c r="AQ27" s="27">
        <v>68</v>
      </c>
      <c r="AR27" s="27">
        <v>68</v>
      </c>
      <c r="AS27" s="46">
        <v>68</v>
      </c>
      <c r="AT27" s="46">
        <v>67.1</v>
      </c>
      <c r="AU27" s="46">
        <v>66.7</v>
      </c>
      <c r="AV27" s="27">
        <v>66.7</v>
      </c>
      <c r="AW27" s="27">
        <v>66.7</v>
      </c>
      <c r="AX27" s="27">
        <v>66.7</v>
      </c>
      <c r="AY27" s="27">
        <v>66.7</v>
      </c>
      <c r="AZ27" s="46">
        <v>65.2</v>
      </c>
      <c r="BA27" s="27">
        <v>65.2</v>
      </c>
      <c r="BB27" s="27">
        <v>65.2</v>
      </c>
      <c r="BC27" s="46">
        <v>65.2</v>
      </c>
      <c r="BD27" s="49"/>
      <c r="BE27" s="49"/>
      <c r="BF27" s="49"/>
      <c r="BG27" s="49"/>
      <c r="BH27" s="49"/>
      <c r="BI27" s="49"/>
      <c r="BJ27" s="49"/>
      <c r="BK27" s="49">
        <v>65.2</v>
      </c>
      <c r="BL27" s="49">
        <v>65.2</v>
      </c>
      <c r="BM27" s="49">
        <v>65.2</v>
      </c>
      <c r="BN27" s="49">
        <v>65.2</v>
      </c>
      <c r="BO27" s="49">
        <v>65.2</v>
      </c>
      <c r="BP27" s="27">
        <v>65.2</v>
      </c>
      <c r="BQ27" s="27">
        <v>65.2</v>
      </c>
      <c r="BR27" s="27">
        <v>65.2</v>
      </c>
      <c r="BS27" s="46">
        <v>62</v>
      </c>
      <c r="BT27" s="46">
        <v>61</v>
      </c>
      <c r="BU27" s="27">
        <v>61</v>
      </c>
      <c r="BV27" s="27">
        <v>61</v>
      </c>
      <c r="BW27" s="27">
        <v>61</v>
      </c>
      <c r="BX27" s="27">
        <v>61</v>
      </c>
      <c r="BY27" s="27">
        <v>61</v>
      </c>
      <c r="BZ27" s="27">
        <v>61</v>
      </c>
      <c r="CA27" s="27">
        <v>61</v>
      </c>
      <c r="CB27" s="27">
        <v>58</v>
      </c>
      <c r="CC27" s="41">
        <f>E27-CB27</f>
        <v>10</v>
      </c>
      <c r="CD27" s="26">
        <f t="shared" si="2"/>
        <v>7</v>
      </c>
      <c r="CE27" s="41">
        <f>CA27-CB27</f>
        <v>3</v>
      </c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3">
        <f>CD27/CC27</f>
        <v>0.7</v>
      </c>
      <c r="DA27" s="29"/>
      <c r="DB27" s="28"/>
      <c r="DC27" s="29" t="s">
        <v>263</v>
      </c>
      <c r="DD27" s="29" t="s">
        <v>288</v>
      </c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30" t="s">
        <v>195</v>
      </c>
      <c r="DQ27" s="30" t="s">
        <v>264</v>
      </c>
      <c r="DR27" s="44" t="s">
        <v>265</v>
      </c>
    </row>
    <row r="28" spans="1:122" ht="12.75">
      <c r="A28" s="61">
        <v>24</v>
      </c>
      <c r="B28" s="31" t="s">
        <v>348</v>
      </c>
      <c r="C28" s="27"/>
      <c r="D28" s="27">
        <v>180</v>
      </c>
      <c r="E28" s="27">
        <v>76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>
        <v>76</v>
      </c>
      <c r="BL28" s="58">
        <v>76</v>
      </c>
      <c r="BM28" s="27">
        <v>76</v>
      </c>
      <c r="BN28" s="27">
        <v>76</v>
      </c>
      <c r="BO28" s="46">
        <v>74.5</v>
      </c>
      <c r="BP28" s="27">
        <v>74.5</v>
      </c>
      <c r="BQ28" s="27">
        <v>73.8</v>
      </c>
      <c r="BR28" s="27">
        <v>73.8</v>
      </c>
      <c r="BS28" s="27">
        <v>73.8</v>
      </c>
      <c r="BT28" s="27">
        <v>73.8</v>
      </c>
      <c r="BU28" s="27">
        <v>73.8</v>
      </c>
      <c r="BV28" s="27">
        <v>73.8</v>
      </c>
      <c r="BW28" s="27">
        <v>73.8</v>
      </c>
      <c r="BX28" s="27">
        <v>73.8</v>
      </c>
      <c r="BY28" s="27">
        <v>73.8</v>
      </c>
      <c r="BZ28" s="27">
        <v>73.8</v>
      </c>
      <c r="CA28" s="27">
        <v>73.8</v>
      </c>
      <c r="CB28" s="27">
        <v>69</v>
      </c>
      <c r="CC28" s="41">
        <f>E28-CB28</f>
        <v>7</v>
      </c>
      <c r="CD28" s="26">
        <f t="shared" si="2"/>
        <v>2.200000000000003</v>
      </c>
      <c r="CE28" s="41">
        <f>CA28-CB28</f>
        <v>4.799999999999997</v>
      </c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3">
        <f>CD28/CC28</f>
        <v>0.31428571428571467</v>
      </c>
      <c r="DA28" s="29"/>
      <c r="DB28" s="28"/>
      <c r="DC28" s="29" t="s">
        <v>349</v>
      </c>
      <c r="DD28" s="29" t="s">
        <v>362</v>
      </c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30"/>
      <c r="DQ28" s="30"/>
      <c r="DR28" s="44"/>
    </row>
    <row r="29" spans="1:122" ht="12.75">
      <c r="A29" s="32">
        <v>25</v>
      </c>
      <c r="B29" s="31" t="s">
        <v>353</v>
      </c>
      <c r="C29" s="27">
        <v>26</v>
      </c>
      <c r="D29" s="27">
        <v>164</v>
      </c>
      <c r="E29" s="27">
        <v>74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27"/>
      <c r="BM29" s="27">
        <v>74</v>
      </c>
      <c r="BN29" s="27">
        <v>74</v>
      </c>
      <c r="BO29" s="27">
        <v>74</v>
      </c>
      <c r="BP29" s="46">
        <v>72</v>
      </c>
      <c r="BQ29" s="27">
        <v>72</v>
      </c>
      <c r="BR29" s="27">
        <v>72</v>
      </c>
      <c r="BS29" s="27">
        <v>72</v>
      </c>
      <c r="BT29" s="27">
        <v>72</v>
      </c>
      <c r="BU29" s="27">
        <v>72</v>
      </c>
      <c r="BV29" s="46">
        <v>71.1</v>
      </c>
      <c r="BW29" s="27">
        <v>71.1</v>
      </c>
      <c r="BX29" s="27">
        <v>71.1</v>
      </c>
      <c r="BY29" s="27">
        <v>71.1</v>
      </c>
      <c r="BZ29" s="27">
        <v>71.1</v>
      </c>
      <c r="CA29" s="27">
        <v>71.1</v>
      </c>
      <c r="CB29" s="27">
        <v>67</v>
      </c>
      <c r="CC29" s="41">
        <f>E29-CB29</f>
        <v>7</v>
      </c>
      <c r="CD29" s="26">
        <f t="shared" si="2"/>
        <v>2.9000000000000057</v>
      </c>
      <c r="CE29" s="41">
        <f>CA29-CB29</f>
        <v>4.099999999999994</v>
      </c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3">
        <f>CD29/CC29</f>
        <v>0.4142857142857151</v>
      </c>
      <c r="DA29" s="29"/>
      <c r="DB29" s="28"/>
      <c r="DC29" s="29" t="s">
        <v>355</v>
      </c>
      <c r="DD29" s="29" t="s">
        <v>355</v>
      </c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30" t="s">
        <v>356</v>
      </c>
      <c r="DQ29" s="30" t="s">
        <v>357</v>
      </c>
      <c r="DR29" s="44">
        <v>40716</v>
      </c>
    </row>
    <row r="30" spans="1:122" ht="12.75">
      <c r="A30" s="61">
        <v>26</v>
      </c>
      <c r="B30" s="31" t="s">
        <v>373</v>
      </c>
      <c r="C30" s="27">
        <v>24</v>
      </c>
      <c r="D30" s="27">
        <v>164</v>
      </c>
      <c r="E30" s="27">
        <v>60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27"/>
      <c r="BM30" s="27"/>
      <c r="BN30" s="27"/>
      <c r="BO30" s="27"/>
      <c r="BP30" s="27"/>
      <c r="BQ30" s="27">
        <v>60</v>
      </c>
      <c r="BR30" s="27">
        <v>60</v>
      </c>
      <c r="BS30" s="27">
        <v>60</v>
      </c>
      <c r="BT30" s="27">
        <v>60</v>
      </c>
      <c r="BU30" s="27">
        <v>60</v>
      </c>
      <c r="BV30" s="27">
        <v>60</v>
      </c>
      <c r="BW30" s="27">
        <v>60</v>
      </c>
      <c r="BX30" s="27">
        <v>60</v>
      </c>
      <c r="BY30" s="27">
        <v>60</v>
      </c>
      <c r="BZ30" s="27">
        <v>60</v>
      </c>
      <c r="CA30" s="27">
        <v>60</v>
      </c>
      <c r="CB30" s="27">
        <v>50</v>
      </c>
      <c r="CC30" s="41">
        <f>E30-CB30</f>
        <v>10</v>
      </c>
      <c r="CD30" s="26">
        <f>E30-CA30</f>
        <v>0</v>
      </c>
      <c r="CE30" s="41">
        <f>CA30-CB30</f>
        <v>10</v>
      </c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3">
        <f>CD30/CC30</f>
        <v>0</v>
      </c>
      <c r="DA30" s="29"/>
      <c r="DB30" s="28"/>
      <c r="DC30" s="29" t="s">
        <v>374</v>
      </c>
      <c r="DD30" s="29" t="s">
        <v>374</v>
      </c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30" t="s">
        <v>375</v>
      </c>
      <c r="DQ30" s="30" t="s">
        <v>376</v>
      </c>
      <c r="DR30" s="44">
        <v>40747</v>
      </c>
    </row>
    <row r="31" spans="1:122" ht="12.75">
      <c r="A31" s="61">
        <v>27</v>
      </c>
      <c r="B31" s="31" t="s">
        <v>387</v>
      </c>
      <c r="C31" s="27">
        <v>34</v>
      </c>
      <c r="D31" s="27">
        <v>176</v>
      </c>
      <c r="E31" s="27">
        <v>65.6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27"/>
      <c r="BM31" s="27"/>
      <c r="BN31" s="27"/>
      <c r="BO31" s="27"/>
      <c r="BP31" s="27"/>
      <c r="BQ31" s="27"/>
      <c r="BR31" s="27"/>
      <c r="BS31" s="27"/>
      <c r="BT31" s="27"/>
      <c r="BU31" s="27">
        <v>65.6</v>
      </c>
      <c r="BV31" s="54">
        <v>66</v>
      </c>
      <c r="BW31" s="46">
        <v>65.2</v>
      </c>
      <c r="BX31" s="27">
        <v>65.2</v>
      </c>
      <c r="BY31" s="46">
        <v>64.6</v>
      </c>
      <c r="BZ31" s="46">
        <v>64</v>
      </c>
      <c r="CA31" s="27">
        <v>64</v>
      </c>
      <c r="CB31" s="27">
        <v>58</v>
      </c>
      <c r="CC31" s="41">
        <f>E31-CB31</f>
        <v>7.599999999999994</v>
      </c>
      <c r="CD31" s="26">
        <f>E31-CA31</f>
        <v>1.5999999999999943</v>
      </c>
      <c r="CE31" s="41">
        <f>CA31-CB31</f>
        <v>6</v>
      </c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3">
        <f>CD31/CC31</f>
        <v>0.2105263157894731</v>
      </c>
      <c r="DA31" s="29"/>
      <c r="DB31" s="28"/>
      <c r="DC31" s="29" t="s">
        <v>388</v>
      </c>
      <c r="DD31" s="29" t="s">
        <v>391</v>
      </c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30" t="s">
        <v>389</v>
      </c>
      <c r="DQ31" s="30" t="s">
        <v>390</v>
      </c>
      <c r="DR31" s="44">
        <v>40776</v>
      </c>
    </row>
    <row r="32" spans="1:122" ht="18.7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8"/>
    </row>
    <row r="33" spans="1:122" ht="12.75">
      <c r="A33" s="32">
        <v>28</v>
      </c>
      <c r="B33" s="31" t="s">
        <v>274</v>
      </c>
      <c r="C33" s="27">
        <v>25</v>
      </c>
      <c r="D33" s="27">
        <v>175</v>
      </c>
      <c r="E33" s="27">
        <v>65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27"/>
      <c r="AP33" s="27"/>
      <c r="AQ33" s="27"/>
      <c r="AR33" s="27"/>
      <c r="AS33" s="27"/>
      <c r="AT33" s="27"/>
      <c r="AU33" s="27"/>
      <c r="AV33" s="46">
        <v>65</v>
      </c>
      <c r="AW33" s="27">
        <v>65</v>
      </c>
      <c r="AX33" s="27">
        <v>65</v>
      </c>
      <c r="AY33" s="27">
        <v>65</v>
      </c>
      <c r="AZ33" s="27">
        <v>65</v>
      </c>
      <c r="BA33" s="27">
        <v>65</v>
      </c>
      <c r="BB33" s="27">
        <v>65</v>
      </c>
      <c r="BC33" s="27">
        <v>65</v>
      </c>
      <c r="BD33" s="49"/>
      <c r="BE33" s="49"/>
      <c r="BF33" s="49"/>
      <c r="BG33" s="49"/>
      <c r="BH33" s="49"/>
      <c r="BI33" s="49"/>
      <c r="BJ33" s="49"/>
      <c r="BK33" s="27">
        <v>65</v>
      </c>
      <c r="BL33" s="27">
        <v>65</v>
      </c>
      <c r="BM33" s="27">
        <v>65</v>
      </c>
      <c r="BN33" s="27">
        <v>65</v>
      </c>
      <c r="BO33" s="27">
        <v>65</v>
      </c>
      <c r="BP33" s="27">
        <v>65</v>
      </c>
      <c r="BQ33" s="27">
        <v>65</v>
      </c>
      <c r="BR33" s="27">
        <v>65</v>
      </c>
      <c r="BS33" s="27">
        <v>65</v>
      </c>
      <c r="BT33" s="27">
        <v>65</v>
      </c>
      <c r="BU33" s="27">
        <v>65</v>
      </c>
      <c r="BV33" s="27">
        <v>65</v>
      </c>
      <c r="BW33" s="27">
        <v>65</v>
      </c>
      <c r="BX33" s="27">
        <v>65</v>
      </c>
      <c r="BY33" s="27">
        <v>65</v>
      </c>
      <c r="BZ33" s="27">
        <v>65</v>
      </c>
      <c r="CA33" s="27">
        <v>65</v>
      </c>
      <c r="CB33" s="27">
        <v>58</v>
      </c>
      <c r="CC33" s="41">
        <f>E33-CB33</f>
        <v>7</v>
      </c>
      <c r="CD33" s="26">
        <f>E33-CA33</f>
        <v>0</v>
      </c>
      <c r="CE33" s="41">
        <f>CA33-CB33</f>
        <v>7</v>
      </c>
      <c r="CF33" s="41">
        <f>H33-CE33</f>
        <v>-7</v>
      </c>
      <c r="CG33" s="26">
        <f>H33-CD33</f>
        <v>0</v>
      </c>
      <c r="CH33" s="41">
        <f>CF33-CG33</f>
        <v>-7</v>
      </c>
      <c r="CI33" s="41">
        <f>K33-CH33</f>
        <v>7</v>
      </c>
      <c r="CJ33" s="26">
        <f>K33-CG33</f>
        <v>0</v>
      </c>
      <c r="CK33" s="41">
        <f>CI33-CJ33</f>
        <v>7</v>
      </c>
      <c r="CL33" s="41">
        <f>N33-CK33</f>
        <v>-7</v>
      </c>
      <c r="CM33" s="26">
        <f>N33-CJ33</f>
        <v>0</v>
      </c>
      <c r="CN33" s="41">
        <f>CL33-CM33</f>
        <v>-7</v>
      </c>
      <c r="CO33" s="41">
        <f>Q33-CN33</f>
        <v>7</v>
      </c>
      <c r="CP33" s="26">
        <f>Q33-CM33</f>
        <v>0</v>
      </c>
      <c r="CQ33" s="41">
        <f>CO33-CP33</f>
        <v>7</v>
      </c>
      <c r="CR33" s="41">
        <f>T33-CQ33</f>
        <v>-7</v>
      </c>
      <c r="CS33" s="26">
        <f>T33-CP33</f>
        <v>0</v>
      </c>
      <c r="CT33" s="41">
        <f>CR33-CS33</f>
        <v>-7</v>
      </c>
      <c r="CU33" s="41">
        <f>W33-CT33</f>
        <v>7</v>
      </c>
      <c r="CV33" s="26">
        <f>W33-CS33</f>
        <v>0</v>
      </c>
      <c r="CW33" s="41">
        <f>CU33-CV33</f>
        <v>7</v>
      </c>
      <c r="CX33" s="41">
        <f>Z33-CW33</f>
        <v>-7</v>
      </c>
      <c r="CY33" s="26">
        <f>Z33-CV33</f>
        <v>0</v>
      </c>
      <c r="CZ33" s="43">
        <f>CD33/CC33</f>
        <v>0</v>
      </c>
      <c r="DA33" s="29"/>
      <c r="DB33" s="28"/>
      <c r="DC33" s="29" t="s">
        <v>275</v>
      </c>
      <c r="DD33" s="29" t="s">
        <v>275</v>
      </c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30"/>
      <c r="DQ33" s="30"/>
      <c r="DR33" s="44">
        <v>40593</v>
      </c>
    </row>
    <row r="34" spans="1:122" ht="12.75">
      <c r="A34" s="32">
        <v>29</v>
      </c>
      <c r="B34" s="31" t="s">
        <v>84</v>
      </c>
      <c r="C34" s="27">
        <v>23</v>
      </c>
      <c r="D34" s="27">
        <v>164</v>
      </c>
      <c r="E34" s="27">
        <v>57</v>
      </c>
      <c r="F34" s="18"/>
      <c r="G34" s="18"/>
      <c r="H34" s="18"/>
      <c r="I34" s="18"/>
      <c r="J34" s="18"/>
      <c r="K34" s="18"/>
      <c r="L34" s="18"/>
      <c r="M34" s="18">
        <v>57</v>
      </c>
      <c r="N34" s="18">
        <v>57</v>
      </c>
      <c r="O34" s="18">
        <v>57</v>
      </c>
      <c r="P34" s="18">
        <v>56</v>
      </c>
      <c r="Q34" s="18">
        <v>55</v>
      </c>
      <c r="R34" s="18">
        <v>54</v>
      </c>
      <c r="S34" s="18">
        <v>55</v>
      </c>
      <c r="T34" s="18">
        <v>55</v>
      </c>
      <c r="U34" s="18">
        <v>55</v>
      </c>
      <c r="V34" s="18">
        <v>55</v>
      </c>
      <c r="W34" s="18">
        <v>55</v>
      </c>
      <c r="X34" s="18">
        <v>53</v>
      </c>
      <c r="Y34" s="18">
        <v>53</v>
      </c>
      <c r="Z34" s="18">
        <v>53</v>
      </c>
      <c r="AA34" s="18">
        <f>X34+1</f>
        <v>54</v>
      </c>
      <c r="AB34" s="18">
        <v>54</v>
      </c>
      <c r="AC34" s="18">
        <v>55</v>
      </c>
      <c r="AD34" s="18">
        <f>AC34+1</f>
        <v>56</v>
      </c>
      <c r="AE34" s="18">
        <f>AD34+1</f>
        <v>57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27">
        <v>57</v>
      </c>
      <c r="AP34" s="27">
        <v>57</v>
      </c>
      <c r="AQ34" s="27">
        <v>57</v>
      </c>
      <c r="AR34" s="27">
        <v>57</v>
      </c>
      <c r="AS34" s="27">
        <v>57</v>
      </c>
      <c r="AT34" s="27">
        <v>57</v>
      </c>
      <c r="AU34" s="27">
        <v>57</v>
      </c>
      <c r="AV34" s="27">
        <v>57</v>
      </c>
      <c r="AW34" s="27">
        <v>57</v>
      </c>
      <c r="AX34" s="27">
        <v>57</v>
      </c>
      <c r="AY34" s="27">
        <v>57</v>
      </c>
      <c r="AZ34" s="27">
        <v>57</v>
      </c>
      <c r="BA34" s="27">
        <v>57</v>
      </c>
      <c r="BB34" s="27">
        <v>57</v>
      </c>
      <c r="BC34" s="27">
        <v>57</v>
      </c>
      <c r="BD34" s="27"/>
      <c r="BE34" s="27"/>
      <c r="BF34" s="27"/>
      <c r="BG34" s="27"/>
      <c r="BH34" s="27"/>
      <c r="BI34" s="27"/>
      <c r="BJ34" s="27"/>
      <c r="BK34" s="27">
        <v>57</v>
      </c>
      <c r="BL34" s="27">
        <v>57</v>
      </c>
      <c r="BM34" s="27">
        <v>57</v>
      </c>
      <c r="BN34" s="27">
        <v>57</v>
      </c>
      <c r="BO34" s="27">
        <v>57</v>
      </c>
      <c r="BP34" s="27">
        <v>57</v>
      </c>
      <c r="BQ34" s="27">
        <v>57</v>
      </c>
      <c r="BR34" s="27">
        <v>57</v>
      </c>
      <c r="BS34" s="27">
        <v>57</v>
      </c>
      <c r="BT34" s="27">
        <v>57</v>
      </c>
      <c r="BU34" s="27">
        <v>57</v>
      </c>
      <c r="BV34" s="27">
        <v>57</v>
      </c>
      <c r="BW34" s="27">
        <v>57</v>
      </c>
      <c r="BX34" s="27">
        <v>57</v>
      </c>
      <c r="BY34" s="27">
        <v>57</v>
      </c>
      <c r="BZ34" s="27">
        <v>57</v>
      </c>
      <c r="CA34" s="27">
        <v>57</v>
      </c>
      <c r="CB34" s="27">
        <v>50</v>
      </c>
      <c r="CC34" s="41">
        <f>E34-CB34</f>
        <v>7</v>
      </c>
      <c r="CD34" s="26">
        <f aca="true" t="shared" si="5" ref="CD34:CD39">E34-CA34</f>
        <v>0</v>
      </c>
      <c r="CE34" s="41">
        <f>CA34-CB34</f>
        <v>7</v>
      </c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3">
        <f aca="true" t="shared" si="6" ref="CZ34:CZ39">CD34/CC34</f>
        <v>0</v>
      </c>
      <c r="DA34" s="29"/>
      <c r="DB34" s="28"/>
      <c r="DC34" s="29" t="s">
        <v>85</v>
      </c>
      <c r="DD34" s="29" t="s">
        <v>183</v>
      </c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30" t="s">
        <v>86</v>
      </c>
      <c r="DQ34" s="30" t="s">
        <v>87</v>
      </c>
      <c r="DR34" s="44">
        <v>40311</v>
      </c>
    </row>
    <row r="35" spans="1:122" ht="12.75">
      <c r="A35" s="32">
        <v>30</v>
      </c>
      <c r="B35" s="31" t="s">
        <v>303</v>
      </c>
      <c r="C35" s="27">
        <v>28</v>
      </c>
      <c r="D35" s="27">
        <v>165</v>
      </c>
      <c r="E35" s="27">
        <v>73</v>
      </c>
      <c r="F35" s="18">
        <v>71</v>
      </c>
      <c r="G35" s="18">
        <v>70</v>
      </c>
      <c r="H35" s="18">
        <v>71</v>
      </c>
      <c r="I35" s="18">
        <v>70.5</v>
      </c>
      <c r="J35" s="18">
        <v>70.5</v>
      </c>
      <c r="K35" s="18">
        <v>70</v>
      </c>
      <c r="L35" s="18">
        <v>71</v>
      </c>
      <c r="M35" s="18">
        <v>71</v>
      </c>
      <c r="N35" s="18">
        <v>71</v>
      </c>
      <c r="O35" s="18">
        <v>72</v>
      </c>
      <c r="P35" s="18">
        <v>68.6</v>
      </c>
      <c r="Q35" s="18">
        <v>67.9</v>
      </c>
      <c r="R35" s="18">
        <v>66.4</v>
      </c>
      <c r="S35" s="18">
        <v>67</v>
      </c>
      <c r="T35" s="18">
        <v>65.1</v>
      </c>
      <c r="U35" s="18">
        <v>66.5</v>
      </c>
      <c r="V35" s="18">
        <v>67.8</v>
      </c>
      <c r="W35" s="18">
        <v>68</v>
      </c>
      <c r="X35" s="18">
        <v>68</v>
      </c>
      <c r="Y35" s="18">
        <v>67.5</v>
      </c>
      <c r="Z35" s="18">
        <v>68</v>
      </c>
      <c r="AA35" s="18">
        <v>68</v>
      </c>
      <c r="AB35" s="18">
        <v>67.7</v>
      </c>
      <c r="AC35" s="18">
        <v>67.7</v>
      </c>
      <c r="AD35" s="18">
        <v>66</v>
      </c>
      <c r="AE35" s="18">
        <v>63.7</v>
      </c>
      <c r="AF35" s="18">
        <v>64.7</v>
      </c>
      <c r="AG35" s="18">
        <v>63.2</v>
      </c>
      <c r="AH35" s="18">
        <v>62.1</v>
      </c>
      <c r="AI35" s="18">
        <v>62.6</v>
      </c>
      <c r="AJ35" s="18">
        <v>64</v>
      </c>
      <c r="AK35" s="18">
        <v>63.5</v>
      </c>
      <c r="AL35" s="18"/>
      <c r="AM35" s="18"/>
      <c r="AN35" s="18"/>
      <c r="AO35" s="27">
        <v>63.5</v>
      </c>
      <c r="AP35" s="27">
        <v>66.5</v>
      </c>
      <c r="AQ35" s="27">
        <v>68.5</v>
      </c>
      <c r="AR35" s="27">
        <v>68.5</v>
      </c>
      <c r="AS35" s="27">
        <v>68.5</v>
      </c>
      <c r="AT35" s="27">
        <v>68.5</v>
      </c>
      <c r="AU35" s="27">
        <v>68.5</v>
      </c>
      <c r="AV35" s="46">
        <v>67.7</v>
      </c>
      <c r="AW35" s="46">
        <v>65.8</v>
      </c>
      <c r="AX35" s="46">
        <v>67.7</v>
      </c>
      <c r="AY35" s="46">
        <v>68</v>
      </c>
      <c r="AZ35" s="46">
        <v>67.5</v>
      </c>
      <c r="BA35" s="46">
        <v>68</v>
      </c>
      <c r="BB35" s="46">
        <v>65.2</v>
      </c>
      <c r="BC35" s="46">
        <v>64.3</v>
      </c>
      <c r="BD35" s="49"/>
      <c r="BE35" s="49">
        <v>65</v>
      </c>
      <c r="BF35" s="49"/>
      <c r="BG35" s="49"/>
      <c r="BH35" s="49"/>
      <c r="BI35" s="49"/>
      <c r="BJ35" s="49"/>
      <c r="BK35" s="49">
        <v>64.3</v>
      </c>
      <c r="BL35" s="49">
        <v>64.3</v>
      </c>
      <c r="BM35" s="49">
        <v>64.3</v>
      </c>
      <c r="BN35" s="49">
        <v>64.3</v>
      </c>
      <c r="BO35" s="49">
        <v>64.3</v>
      </c>
      <c r="BP35" s="27">
        <v>64.3</v>
      </c>
      <c r="BQ35" s="27">
        <v>64.3</v>
      </c>
      <c r="BR35" s="27">
        <v>64.3</v>
      </c>
      <c r="BS35" s="27">
        <v>64.3</v>
      </c>
      <c r="BT35" s="27">
        <v>64.3</v>
      </c>
      <c r="BU35" s="27">
        <v>64.3</v>
      </c>
      <c r="BV35" s="27">
        <v>64.3</v>
      </c>
      <c r="BW35" s="27">
        <v>64.3</v>
      </c>
      <c r="BX35" s="27">
        <v>64.3</v>
      </c>
      <c r="BY35" s="27">
        <v>64.3</v>
      </c>
      <c r="BZ35" s="27">
        <v>64.3</v>
      </c>
      <c r="CA35" s="27">
        <v>64.3</v>
      </c>
      <c r="CB35" s="27">
        <v>58</v>
      </c>
      <c r="CC35" s="41">
        <f>E35-CB35</f>
        <v>15</v>
      </c>
      <c r="CD35" s="26">
        <f t="shared" si="5"/>
        <v>8.700000000000003</v>
      </c>
      <c r="CE35" s="41">
        <f>CA35-CB35</f>
        <v>6.299999999999997</v>
      </c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3">
        <f t="shared" si="6"/>
        <v>0.5800000000000002</v>
      </c>
      <c r="DA35" s="29">
        <f>E35</f>
        <v>73</v>
      </c>
      <c r="DB35" s="28">
        <f>AK35-AJ35</f>
        <v>-0.5</v>
      </c>
      <c r="DC35" s="29" t="s">
        <v>68</v>
      </c>
      <c r="DD35" s="29" t="s">
        <v>162</v>
      </c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 t="s">
        <v>69</v>
      </c>
      <c r="DP35" s="30" t="s">
        <v>70</v>
      </c>
      <c r="DQ35" s="30" t="s">
        <v>71</v>
      </c>
      <c r="DR35" s="44" t="s">
        <v>53</v>
      </c>
    </row>
    <row r="36" spans="1:122" ht="12.75">
      <c r="A36" s="32">
        <v>31</v>
      </c>
      <c r="B36" s="31" t="s">
        <v>192</v>
      </c>
      <c r="C36" s="27">
        <v>27</v>
      </c>
      <c r="D36" s="27">
        <v>170</v>
      </c>
      <c r="E36" s="27">
        <v>59.7</v>
      </c>
      <c r="F36" s="18">
        <v>59.7</v>
      </c>
      <c r="G36" s="18">
        <v>59.7</v>
      </c>
      <c r="H36" s="18">
        <v>59.7</v>
      </c>
      <c r="I36" s="18">
        <v>59.7</v>
      </c>
      <c r="J36" s="18">
        <v>59.7</v>
      </c>
      <c r="K36" s="18">
        <v>58.4</v>
      </c>
      <c r="L36" s="18">
        <v>58.4</v>
      </c>
      <c r="M36" s="18">
        <v>57.8</v>
      </c>
      <c r="N36" s="18">
        <v>57</v>
      </c>
      <c r="O36" s="18">
        <v>56.9</v>
      </c>
      <c r="P36" s="18">
        <v>56.9</v>
      </c>
      <c r="Q36" s="18">
        <v>56.8</v>
      </c>
      <c r="R36" s="18">
        <v>56.8</v>
      </c>
      <c r="S36" s="18">
        <v>56.8</v>
      </c>
      <c r="T36" s="18">
        <v>56.8</v>
      </c>
      <c r="U36" s="18">
        <v>56.1</v>
      </c>
      <c r="V36" s="18">
        <v>56.1</v>
      </c>
      <c r="W36" s="18">
        <v>55.8</v>
      </c>
      <c r="X36" s="18">
        <v>55.8</v>
      </c>
      <c r="Y36" s="18">
        <v>55.8</v>
      </c>
      <c r="Z36" s="18">
        <v>55.8</v>
      </c>
      <c r="AA36" s="18">
        <v>56.2</v>
      </c>
      <c r="AB36" s="18">
        <v>56.2</v>
      </c>
      <c r="AC36" s="18">
        <v>56.2</v>
      </c>
      <c r="AD36" s="18">
        <v>54.9</v>
      </c>
      <c r="AE36" s="18">
        <v>54.9</v>
      </c>
      <c r="AF36" s="18">
        <v>54.8</v>
      </c>
      <c r="AG36" s="18"/>
      <c r="AH36" s="18"/>
      <c r="AI36" s="18"/>
      <c r="AJ36" s="18"/>
      <c r="AK36" s="18"/>
      <c r="AL36" s="18"/>
      <c r="AM36" s="18"/>
      <c r="AN36" s="18"/>
      <c r="AO36" s="27">
        <v>54.8</v>
      </c>
      <c r="AP36" s="27">
        <v>54.8</v>
      </c>
      <c r="AQ36" s="27">
        <v>54.8</v>
      </c>
      <c r="AR36" s="46">
        <v>56.9</v>
      </c>
      <c r="AS36" s="27">
        <v>56.9</v>
      </c>
      <c r="AT36" s="27">
        <v>56.9</v>
      </c>
      <c r="AU36" s="27">
        <v>56.9</v>
      </c>
      <c r="AV36" s="46">
        <v>59</v>
      </c>
      <c r="AW36" s="27">
        <v>59</v>
      </c>
      <c r="AX36" s="27">
        <v>59</v>
      </c>
      <c r="AY36" s="27">
        <v>59</v>
      </c>
      <c r="AZ36" s="27">
        <v>59</v>
      </c>
      <c r="BA36" s="27">
        <v>59</v>
      </c>
      <c r="BB36" s="27">
        <v>59</v>
      </c>
      <c r="BC36" s="27">
        <v>59</v>
      </c>
      <c r="BD36" s="27"/>
      <c r="BE36" s="46">
        <v>56.9</v>
      </c>
      <c r="BF36" s="49"/>
      <c r="BG36" s="49"/>
      <c r="BH36" s="49"/>
      <c r="BI36" s="49"/>
      <c r="BJ36" s="49"/>
      <c r="BK36" s="27">
        <v>59</v>
      </c>
      <c r="BL36" s="27">
        <v>59</v>
      </c>
      <c r="BM36" s="27">
        <v>59</v>
      </c>
      <c r="BN36" s="27">
        <v>59</v>
      </c>
      <c r="BO36" s="46">
        <v>55.8</v>
      </c>
      <c r="BP36" s="27">
        <v>55.8</v>
      </c>
      <c r="BQ36" s="27">
        <v>55.8</v>
      </c>
      <c r="BR36" s="27">
        <v>55.8</v>
      </c>
      <c r="BS36" s="27">
        <v>55.8</v>
      </c>
      <c r="BT36" s="27">
        <v>55.8</v>
      </c>
      <c r="BU36" s="27">
        <v>55.8</v>
      </c>
      <c r="BV36" s="27">
        <v>55.8</v>
      </c>
      <c r="BW36" s="27">
        <v>55.8</v>
      </c>
      <c r="BX36" s="27">
        <v>55.8</v>
      </c>
      <c r="BY36" s="27">
        <v>55.8</v>
      </c>
      <c r="BZ36" s="27">
        <v>55.8</v>
      </c>
      <c r="CA36" s="27">
        <v>55.8</v>
      </c>
      <c r="CB36" s="27">
        <v>53</v>
      </c>
      <c r="CC36" s="41">
        <f>E36-CB36</f>
        <v>6.700000000000003</v>
      </c>
      <c r="CD36" s="26">
        <f t="shared" si="5"/>
        <v>3.9000000000000057</v>
      </c>
      <c r="CE36" s="41">
        <f>CA36-CB36</f>
        <v>2.799999999999997</v>
      </c>
      <c r="CF36" s="41">
        <f>H36-CE36</f>
        <v>56.900000000000006</v>
      </c>
      <c r="CG36" s="26">
        <f>H36-CD36</f>
        <v>55.8</v>
      </c>
      <c r="CH36" s="41">
        <f>CF36-CG36</f>
        <v>1.1000000000000085</v>
      </c>
      <c r="CI36" s="41">
        <f>K36-CH36</f>
        <v>57.29999999999999</v>
      </c>
      <c r="CJ36" s="26">
        <f>K36-CG36</f>
        <v>2.6000000000000014</v>
      </c>
      <c r="CK36" s="41">
        <f>CI36-CJ36</f>
        <v>54.69999999999999</v>
      </c>
      <c r="CL36" s="41">
        <f>N36-CK36</f>
        <v>2.3000000000000114</v>
      </c>
      <c r="CM36" s="26">
        <f>N36-CJ36</f>
        <v>54.4</v>
      </c>
      <c r="CN36" s="41">
        <f>CL36-CM36</f>
        <v>-52.09999999999999</v>
      </c>
      <c r="CO36" s="41">
        <f>Q36-CN36</f>
        <v>108.89999999999998</v>
      </c>
      <c r="CP36" s="26">
        <f>Q36-CM36</f>
        <v>2.3999999999999986</v>
      </c>
      <c r="CQ36" s="41">
        <f>CO36-CP36</f>
        <v>106.49999999999997</v>
      </c>
      <c r="CR36" s="41">
        <f>T36-CQ36</f>
        <v>-49.699999999999974</v>
      </c>
      <c r="CS36" s="26">
        <f>T36-CP36</f>
        <v>54.4</v>
      </c>
      <c r="CT36" s="41">
        <f>CR36-CS36</f>
        <v>-104.09999999999997</v>
      </c>
      <c r="CU36" s="41">
        <f>W36-CT36</f>
        <v>159.89999999999998</v>
      </c>
      <c r="CV36" s="26">
        <f>W36-CS36</f>
        <v>1.3999999999999986</v>
      </c>
      <c r="CW36" s="41">
        <f>CU36-CV36</f>
        <v>158.49999999999997</v>
      </c>
      <c r="CX36" s="41">
        <f>Z36-CW36</f>
        <v>-102.69999999999997</v>
      </c>
      <c r="CY36" s="26">
        <f>Z36-CV36</f>
        <v>54.4</v>
      </c>
      <c r="CZ36" s="43">
        <f t="shared" si="6"/>
        <v>0.5820895522388065</v>
      </c>
      <c r="DA36" s="29"/>
      <c r="DB36" s="28"/>
      <c r="DC36" s="29" t="s">
        <v>94</v>
      </c>
      <c r="DD36" s="29" t="s">
        <v>310</v>
      </c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30" t="s">
        <v>95</v>
      </c>
      <c r="DQ36" s="30" t="s">
        <v>96</v>
      </c>
      <c r="DR36" s="44">
        <v>40296</v>
      </c>
    </row>
    <row r="37" spans="1:122" ht="12.75">
      <c r="A37" s="32">
        <v>32</v>
      </c>
      <c r="B37" s="31" t="s">
        <v>72</v>
      </c>
      <c r="C37" s="27">
        <v>29</v>
      </c>
      <c r="D37" s="27">
        <v>165</v>
      </c>
      <c r="E37" s="27">
        <v>70.1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70.1</v>
      </c>
      <c r="Q37" s="18">
        <v>69</v>
      </c>
      <c r="R37" s="18">
        <v>69</v>
      </c>
      <c r="S37" s="18">
        <v>68.2</v>
      </c>
      <c r="T37" s="18">
        <v>66.95</v>
      </c>
      <c r="U37" s="18">
        <v>67.5</v>
      </c>
      <c r="V37" s="18">
        <v>66.6</v>
      </c>
      <c r="W37" s="18">
        <v>67</v>
      </c>
      <c r="X37" s="18">
        <v>66.6</v>
      </c>
      <c r="Y37" s="18">
        <v>66.6</v>
      </c>
      <c r="Z37" s="18">
        <v>66.6</v>
      </c>
      <c r="AA37" s="18">
        <v>66.7</v>
      </c>
      <c r="AB37" s="18">
        <v>67</v>
      </c>
      <c r="AC37" s="18">
        <v>67</v>
      </c>
      <c r="AD37" s="18">
        <v>67.5</v>
      </c>
      <c r="AE37" s="18">
        <v>65.9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27">
        <v>65.9</v>
      </c>
      <c r="AP37" s="27">
        <v>65.9</v>
      </c>
      <c r="AQ37" s="27">
        <v>65.9</v>
      </c>
      <c r="AR37" s="27">
        <v>65.9</v>
      </c>
      <c r="AS37" s="27">
        <v>65.9</v>
      </c>
      <c r="AT37" s="27">
        <v>65.9</v>
      </c>
      <c r="AU37" s="27">
        <v>65.9</v>
      </c>
      <c r="AV37" s="27">
        <v>65.9</v>
      </c>
      <c r="AW37" s="27">
        <v>65.9</v>
      </c>
      <c r="AX37" s="27">
        <v>65.9</v>
      </c>
      <c r="AY37" s="27">
        <v>65.9</v>
      </c>
      <c r="AZ37" s="27">
        <v>65.9</v>
      </c>
      <c r="BA37" s="27">
        <v>65.9</v>
      </c>
      <c r="BB37" s="27">
        <v>65.9</v>
      </c>
      <c r="BC37" s="27">
        <v>65.9</v>
      </c>
      <c r="BD37" s="27"/>
      <c r="BE37" s="27"/>
      <c r="BF37" s="27"/>
      <c r="BG37" s="27"/>
      <c r="BH37" s="27"/>
      <c r="BI37" s="27"/>
      <c r="BJ37" s="27"/>
      <c r="BK37" s="27">
        <v>65.9</v>
      </c>
      <c r="BL37" s="27">
        <v>65.9</v>
      </c>
      <c r="BM37" s="27">
        <v>65.9</v>
      </c>
      <c r="BN37" s="27">
        <v>65.9</v>
      </c>
      <c r="BO37" s="27">
        <v>65.9</v>
      </c>
      <c r="BP37" s="27">
        <v>65.9</v>
      </c>
      <c r="BQ37" s="27">
        <v>65.9</v>
      </c>
      <c r="BR37" s="27">
        <v>65.9</v>
      </c>
      <c r="BS37" s="27">
        <v>65.9</v>
      </c>
      <c r="BT37" s="27">
        <v>65.9</v>
      </c>
      <c r="BU37" s="27">
        <v>65.9</v>
      </c>
      <c r="BV37" s="27">
        <v>65.9</v>
      </c>
      <c r="BW37" s="27">
        <v>65.9</v>
      </c>
      <c r="BX37" s="27">
        <v>65.9</v>
      </c>
      <c r="BY37" s="27">
        <v>65.9</v>
      </c>
      <c r="BZ37" s="27">
        <v>65.9</v>
      </c>
      <c r="CA37" s="27">
        <v>65.9</v>
      </c>
      <c r="CB37" s="27">
        <v>60</v>
      </c>
      <c r="CC37" s="41">
        <f>E37-CB37</f>
        <v>10.099999999999994</v>
      </c>
      <c r="CD37" s="26">
        <f t="shared" si="5"/>
        <v>4.199999999999989</v>
      </c>
      <c r="CE37" s="41">
        <f>CA37-CB37</f>
        <v>5.900000000000006</v>
      </c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3">
        <f t="shared" si="6"/>
        <v>0.41584158415841493</v>
      </c>
      <c r="DA37" s="29"/>
      <c r="DB37" s="28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30"/>
      <c r="DQ37" s="30"/>
      <c r="DR37" s="44">
        <v>40343</v>
      </c>
    </row>
    <row r="38" spans="1:122" ht="12.75">
      <c r="A38" s="32">
        <v>33</v>
      </c>
      <c r="B38" s="31" t="s">
        <v>369</v>
      </c>
      <c r="C38" s="27">
        <v>21</v>
      </c>
      <c r="D38" s="27">
        <v>165</v>
      </c>
      <c r="E38" s="27">
        <v>62.8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v>58</v>
      </c>
      <c r="AO38" s="27">
        <v>58</v>
      </c>
      <c r="AP38" s="27">
        <v>56.8</v>
      </c>
      <c r="AQ38" s="27">
        <v>56.8</v>
      </c>
      <c r="AR38" s="27">
        <v>56.8</v>
      </c>
      <c r="AS38" s="46">
        <v>58.4</v>
      </c>
      <c r="AT38" s="27">
        <v>58.4</v>
      </c>
      <c r="AU38" s="27">
        <v>58.4</v>
      </c>
      <c r="AV38" s="27">
        <v>58.4</v>
      </c>
      <c r="AW38" s="46">
        <v>57.8</v>
      </c>
      <c r="AX38" s="46">
        <v>57.4</v>
      </c>
      <c r="AY38" s="27">
        <v>57.4</v>
      </c>
      <c r="AZ38" s="46">
        <v>57.9</v>
      </c>
      <c r="BA38" s="46">
        <v>57.6</v>
      </c>
      <c r="BB38" s="27">
        <v>57.6</v>
      </c>
      <c r="BC38" s="27">
        <v>57.6</v>
      </c>
      <c r="BD38" s="27"/>
      <c r="BE38" s="27">
        <v>60</v>
      </c>
      <c r="BF38" s="46">
        <v>58.6</v>
      </c>
      <c r="BG38" s="46">
        <v>58.4</v>
      </c>
      <c r="BH38" s="49"/>
      <c r="BI38" s="54">
        <v>58.6</v>
      </c>
      <c r="BJ38" s="49"/>
      <c r="BK38" s="54">
        <v>59.6</v>
      </c>
      <c r="BL38" s="49">
        <v>59.6</v>
      </c>
      <c r="BM38" s="49">
        <v>59.6</v>
      </c>
      <c r="BN38" s="49">
        <v>59.6</v>
      </c>
      <c r="BO38" s="49">
        <v>59.6</v>
      </c>
      <c r="BP38" s="46">
        <v>57.8</v>
      </c>
      <c r="BQ38" s="27">
        <v>57.8</v>
      </c>
      <c r="BR38" s="27">
        <v>57.8</v>
      </c>
      <c r="BS38" s="27">
        <v>57.8</v>
      </c>
      <c r="BT38" s="27">
        <v>57.8</v>
      </c>
      <c r="BU38" s="27">
        <v>57.8</v>
      </c>
      <c r="BV38" s="27">
        <v>57.8</v>
      </c>
      <c r="BW38" s="54">
        <v>62.2</v>
      </c>
      <c r="BX38" s="27">
        <v>62.2</v>
      </c>
      <c r="BY38" s="46">
        <v>61.8</v>
      </c>
      <c r="BZ38" s="46">
        <v>60.6</v>
      </c>
      <c r="CA38" s="46">
        <v>60</v>
      </c>
      <c r="CB38" s="27">
        <v>52</v>
      </c>
      <c r="CC38" s="41">
        <f>E38-CB38</f>
        <v>10.799999999999997</v>
      </c>
      <c r="CD38" s="26">
        <f t="shared" si="5"/>
        <v>2.799999999999997</v>
      </c>
      <c r="CE38" s="41">
        <f>CA38-CB38</f>
        <v>8</v>
      </c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3">
        <f t="shared" si="6"/>
        <v>0.2592592592592591</v>
      </c>
      <c r="DA38" s="29"/>
      <c r="DB38" s="28"/>
      <c r="DC38" s="29" t="s">
        <v>242</v>
      </c>
      <c r="DD38" s="29" t="s">
        <v>397</v>
      </c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30" t="s">
        <v>243</v>
      </c>
      <c r="DQ38" s="30" t="s">
        <v>293</v>
      </c>
      <c r="DR38" s="44" t="s">
        <v>244</v>
      </c>
    </row>
    <row r="39" spans="1:122" ht="12.75">
      <c r="A39" s="32">
        <v>34</v>
      </c>
      <c r="B39" s="31" t="s">
        <v>371</v>
      </c>
      <c r="C39" s="27">
        <v>44</v>
      </c>
      <c r="D39" s="27">
        <v>172</v>
      </c>
      <c r="E39" s="27">
        <v>72.6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49"/>
      <c r="BE39" s="49"/>
      <c r="BF39" s="49"/>
      <c r="BG39" s="49"/>
      <c r="BH39" s="49"/>
      <c r="BI39" s="49"/>
      <c r="BJ39" s="49"/>
      <c r="BK39" s="49">
        <v>72.6</v>
      </c>
      <c r="BL39" s="46">
        <v>70.8</v>
      </c>
      <c r="BM39" s="54">
        <v>71.3</v>
      </c>
      <c r="BN39" s="46">
        <v>71</v>
      </c>
      <c r="BO39" s="27">
        <v>71</v>
      </c>
      <c r="BP39" s="27">
        <v>71</v>
      </c>
      <c r="BQ39" s="54">
        <v>71.1</v>
      </c>
      <c r="BR39" s="46">
        <v>70.6</v>
      </c>
      <c r="BS39" s="46">
        <v>69.8</v>
      </c>
      <c r="BT39" s="46">
        <v>69</v>
      </c>
      <c r="BU39" s="54">
        <v>69.7</v>
      </c>
      <c r="BV39" s="46">
        <v>69.2</v>
      </c>
      <c r="BW39" s="46">
        <v>67.7</v>
      </c>
      <c r="BX39" s="58">
        <v>67.7</v>
      </c>
      <c r="BY39" s="27">
        <v>67.7</v>
      </c>
      <c r="BZ39" s="54">
        <v>69.1</v>
      </c>
      <c r="CA39" s="46">
        <v>67.7</v>
      </c>
      <c r="CB39" s="27">
        <v>67</v>
      </c>
      <c r="CC39" s="41">
        <f>E39-CB39</f>
        <v>5.599999999999994</v>
      </c>
      <c r="CD39" s="26">
        <f t="shared" si="5"/>
        <v>4.8999999999999915</v>
      </c>
      <c r="CE39" s="41">
        <f>CA39-CB39</f>
        <v>0.7000000000000028</v>
      </c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3">
        <f t="shared" si="6"/>
        <v>0.8749999999999993</v>
      </c>
      <c r="DA39" s="29"/>
      <c r="DB39" s="28">
        <f>AK39-AJ39</f>
        <v>0</v>
      </c>
      <c r="DC39" s="29" t="s">
        <v>358</v>
      </c>
      <c r="DD39" s="29" t="s">
        <v>394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30" t="s">
        <v>351</v>
      </c>
      <c r="DQ39" s="30" t="s">
        <v>350</v>
      </c>
      <c r="DR39" s="44"/>
    </row>
    <row r="40" spans="1:122" ht="18.75">
      <c r="A40" s="66" t="s">
        <v>254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8"/>
    </row>
    <row r="41" spans="1:122" ht="12.75">
      <c r="A41" s="32">
        <v>35</v>
      </c>
      <c r="B41" s="31" t="s">
        <v>61</v>
      </c>
      <c r="C41" s="27">
        <v>29</v>
      </c>
      <c r="D41" s="27">
        <v>172</v>
      </c>
      <c r="E41" s="27">
        <v>59</v>
      </c>
      <c r="F41" s="18">
        <v>59</v>
      </c>
      <c r="G41" s="18">
        <v>59</v>
      </c>
      <c r="H41" s="18">
        <v>59</v>
      </c>
      <c r="I41" s="18">
        <v>59</v>
      </c>
      <c r="J41" s="18">
        <v>59</v>
      </c>
      <c r="K41" s="18">
        <v>59</v>
      </c>
      <c r="L41" s="18">
        <v>56</v>
      </c>
      <c r="M41" s="18">
        <v>56.5</v>
      </c>
      <c r="N41" s="18">
        <v>56</v>
      </c>
      <c r="O41" s="18">
        <v>54</v>
      </c>
      <c r="P41" s="18"/>
      <c r="Q41" s="18">
        <v>55</v>
      </c>
      <c r="R41" s="18">
        <v>55</v>
      </c>
      <c r="S41" s="18">
        <v>55</v>
      </c>
      <c r="T41" s="18">
        <v>53.8</v>
      </c>
      <c r="U41" s="18">
        <v>53.8</v>
      </c>
      <c r="V41" s="18">
        <v>53.8</v>
      </c>
      <c r="W41" s="18">
        <v>53.8</v>
      </c>
      <c r="X41" s="18">
        <v>53.8</v>
      </c>
      <c r="Y41" s="18">
        <v>53.8</v>
      </c>
      <c r="Z41" s="18">
        <v>53.8</v>
      </c>
      <c r="AA41" s="18">
        <f>U41+1</f>
        <v>54.8</v>
      </c>
      <c r="AB41" s="18">
        <v>54.8</v>
      </c>
      <c r="AC41" s="18">
        <v>55.8</v>
      </c>
      <c r="AD41" s="18">
        <f>AC41+1</f>
        <v>56.8</v>
      </c>
      <c r="AE41" s="18">
        <f>AD41+1</f>
        <v>57.8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27">
        <v>57.8</v>
      </c>
      <c r="AP41" s="27">
        <v>57.8</v>
      </c>
      <c r="AQ41" s="27">
        <v>57.8</v>
      </c>
      <c r="AR41" s="46">
        <v>56</v>
      </c>
      <c r="AS41" s="27">
        <v>56</v>
      </c>
      <c r="AT41" s="27">
        <v>56</v>
      </c>
      <c r="AU41" s="27">
        <v>56</v>
      </c>
      <c r="AV41" s="27">
        <v>56</v>
      </c>
      <c r="AW41" s="27">
        <v>56</v>
      </c>
      <c r="AX41" s="27">
        <v>56</v>
      </c>
      <c r="AY41" s="27">
        <v>56</v>
      </c>
      <c r="AZ41" s="27">
        <v>56</v>
      </c>
      <c r="BA41" s="27">
        <v>56</v>
      </c>
      <c r="BB41" s="27">
        <v>56</v>
      </c>
      <c r="BC41" s="27">
        <v>56</v>
      </c>
      <c r="BD41" s="27"/>
      <c r="BE41" s="27"/>
      <c r="BF41" s="27"/>
      <c r="BG41" s="27"/>
      <c r="BH41" s="27"/>
      <c r="BI41" s="27"/>
      <c r="BJ41" s="27"/>
      <c r="BK41" s="27">
        <v>56</v>
      </c>
      <c r="BL41" s="27">
        <v>56</v>
      </c>
      <c r="BM41" s="27">
        <v>56</v>
      </c>
      <c r="BN41" s="27">
        <v>56</v>
      </c>
      <c r="BO41" s="27">
        <v>56</v>
      </c>
      <c r="BP41" s="27">
        <v>56</v>
      </c>
      <c r="BQ41" s="27">
        <v>56</v>
      </c>
      <c r="BR41" s="27">
        <v>56</v>
      </c>
      <c r="BS41" s="27">
        <v>56</v>
      </c>
      <c r="BT41" s="27">
        <v>56</v>
      </c>
      <c r="BU41" s="27">
        <v>56</v>
      </c>
      <c r="BV41" s="27">
        <v>56</v>
      </c>
      <c r="BW41" s="27">
        <v>56</v>
      </c>
      <c r="BX41" s="27">
        <v>56</v>
      </c>
      <c r="BY41" s="27">
        <v>56</v>
      </c>
      <c r="BZ41" s="27">
        <v>56</v>
      </c>
      <c r="CA41" s="27">
        <v>56</v>
      </c>
      <c r="CB41" s="27">
        <v>51</v>
      </c>
      <c r="CC41" s="41">
        <f>E41-CB41</f>
        <v>8</v>
      </c>
      <c r="CD41" s="26">
        <f>E41-CA41</f>
        <v>3</v>
      </c>
      <c r="CE41" s="41">
        <f>CA41-CB41</f>
        <v>5</v>
      </c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3">
        <f>CD41/CC41</f>
        <v>0.375</v>
      </c>
      <c r="DA41" s="29"/>
      <c r="DB41" s="28"/>
      <c r="DC41" s="29" t="s">
        <v>60</v>
      </c>
      <c r="DD41" s="29" t="s">
        <v>165</v>
      </c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30" t="s">
        <v>62</v>
      </c>
      <c r="DQ41" s="30" t="s">
        <v>63</v>
      </c>
      <c r="DR41" s="44">
        <v>40302</v>
      </c>
    </row>
    <row r="42" spans="1:122" ht="12.75">
      <c r="A42" s="45">
        <v>36</v>
      </c>
      <c r="B42" s="31" t="s">
        <v>318</v>
      </c>
      <c r="C42" s="27">
        <v>31</v>
      </c>
      <c r="D42" s="27">
        <v>164</v>
      </c>
      <c r="E42" s="27">
        <v>60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7"/>
      <c r="AP42" s="27"/>
      <c r="AQ42" s="27"/>
      <c r="AR42" s="46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46">
        <v>59.5</v>
      </c>
      <c r="BI42" s="54">
        <v>59.7</v>
      </c>
      <c r="BJ42" s="49"/>
      <c r="BK42" s="46">
        <v>58.5</v>
      </c>
      <c r="BL42" s="46">
        <v>57.9</v>
      </c>
      <c r="BM42" s="27">
        <v>57.9</v>
      </c>
      <c r="BN42" s="46">
        <v>57.6</v>
      </c>
      <c r="BO42" s="27">
        <v>57.6</v>
      </c>
      <c r="BP42" s="54">
        <v>59</v>
      </c>
      <c r="BQ42" s="58">
        <v>59</v>
      </c>
      <c r="BR42" s="54">
        <v>60</v>
      </c>
      <c r="BS42" s="46">
        <v>59.8</v>
      </c>
      <c r="BT42" s="54">
        <v>59.9</v>
      </c>
      <c r="BU42" s="46">
        <v>59.4</v>
      </c>
      <c r="BV42" s="27">
        <v>59.4</v>
      </c>
      <c r="BW42" s="27">
        <v>59.4</v>
      </c>
      <c r="BX42" s="27">
        <v>59.4</v>
      </c>
      <c r="BY42" s="27">
        <v>59.4</v>
      </c>
      <c r="BZ42" s="27">
        <v>59.4</v>
      </c>
      <c r="CA42" s="27">
        <v>59.4</v>
      </c>
      <c r="CB42" s="27">
        <v>55</v>
      </c>
      <c r="CC42" s="41">
        <f>E42-CB42</f>
        <v>5</v>
      </c>
      <c r="CD42" s="26">
        <f aca="true" t="shared" si="7" ref="CD42:CD54">E42-CA42</f>
        <v>0.6000000000000014</v>
      </c>
      <c r="CE42" s="41">
        <f>CA42-CB42</f>
        <v>4.399999999999999</v>
      </c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3">
        <f aca="true" t="shared" si="8" ref="CZ42:CZ54">CD42/CC42</f>
        <v>0.12000000000000029</v>
      </c>
      <c r="DA42" s="29"/>
      <c r="DB42" s="28"/>
      <c r="DC42" s="29" t="s">
        <v>319</v>
      </c>
      <c r="DD42" s="29" t="s">
        <v>327</v>
      </c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30"/>
      <c r="DQ42" s="30" t="s">
        <v>320</v>
      </c>
      <c r="DR42" s="44" t="s">
        <v>321</v>
      </c>
    </row>
    <row r="43" spans="1:122" ht="12.75">
      <c r="A43" s="32">
        <v>37</v>
      </c>
      <c r="B43" s="31" t="s">
        <v>256</v>
      </c>
      <c r="C43" s="27"/>
      <c r="D43" s="27">
        <v>166</v>
      </c>
      <c r="E43" s="27">
        <v>77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>
        <v>77</v>
      </c>
      <c r="AH43" s="18"/>
      <c r="AI43" s="18"/>
      <c r="AJ43" s="18"/>
      <c r="AK43" s="18"/>
      <c r="AL43" s="18">
        <v>73</v>
      </c>
      <c r="AM43" s="18">
        <v>72.5</v>
      </c>
      <c r="AN43" s="18">
        <v>72.5</v>
      </c>
      <c r="AO43" s="27">
        <v>72.5</v>
      </c>
      <c r="AP43" s="27">
        <v>72</v>
      </c>
      <c r="AQ43" s="27">
        <v>72</v>
      </c>
      <c r="AR43" s="27">
        <v>72</v>
      </c>
      <c r="AS43" s="46">
        <v>73.5</v>
      </c>
      <c r="AT43" s="46">
        <v>73</v>
      </c>
      <c r="AU43" s="27">
        <v>73</v>
      </c>
      <c r="AV43" s="27">
        <v>73</v>
      </c>
      <c r="AW43" s="27">
        <v>73</v>
      </c>
      <c r="AX43" s="27">
        <v>73</v>
      </c>
      <c r="AY43" s="27">
        <v>73</v>
      </c>
      <c r="AZ43" s="27">
        <v>73</v>
      </c>
      <c r="BA43" s="27">
        <v>73</v>
      </c>
      <c r="BB43" s="27">
        <v>73</v>
      </c>
      <c r="BC43" s="46">
        <v>72</v>
      </c>
      <c r="BD43" s="49">
        <v>72</v>
      </c>
      <c r="BE43" s="49">
        <v>72</v>
      </c>
      <c r="BF43" s="46">
        <v>71</v>
      </c>
      <c r="BG43" s="54">
        <v>71.5</v>
      </c>
      <c r="BH43" s="49"/>
      <c r="BI43" s="49"/>
      <c r="BJ43" s="49"/>
      <c r="BK43" s="54">
        <v>72</v>
      </c>
      <c r="BL43" s="27">
        <v>72</v>
      </c>
      <c r="BM43" s="58">
        <v>72</v>
      </c>
      <c r="BN43" s="27">
        <v>72</v>
      </c>
      <c r="BO43" s="27">
        <v>72</v>
      </c>
      <c r="BP43" s="27">
        <v>72</v>
      </c>
      <c r="BQ43" s="27">
        <v>72</v>
      </c>
      <c r="BR43" s="46">
        <v>71</v>
      </c>
      <c r="BS43" s="58">
        <v>71</v>
      </c>
      <c r="BT43" s="27">
        <v>71</v>
      </c>
      <c r="BU43" s="27">
        <v>71</v>
      </c>
      <c r="BV43" s="27">
        <v>71</v>
      </c>
      <c r="BW43" s="27">
        <v>71</v>
      </c>
      <c r="BX43" s="27">
        <v>71</v>
      </c>
      <c r="BY43" s="27">
        <v>71</v>
      </c>
      <c r="BZ43" s="27">
        <v>71</v>
      </c>
      <c r="CA43" s="27">
        <v>71</v>
      </c>
      <c r="CB43" s="27">
        <v>67</v>
      </c>
      <c r="CC43" s="41">
        <f>E43-CB43</f>
        <v>10</v>
      </c>
      <c r="CD43" s="26">
        <f t="shared" si="7"/>
        <v>6</v>
      </c>
      <c r="CE43" s="41">
        <f>CA43-CB43</f>
        <v>4</v>
      </c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3">
        <f t="shared" si="8"/>
        <v>0.6</v>
      </c>
      <c r="DA43" s="29"/>
      <c r="DB43" s="28"/>
      <c r="DC43" s="29" t="s">
        <v>239</v>
      </c>
      <c r="DD43" s="29" t="s">
        <v>233</v>
      </c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30" t="s">
        <v>232</v>
      </c>
      <c r="DQ43" s="30" t="s">
        <v>234</v>
      </c>
      <c r="DR43" s="44" t="s">
        <v>231</v>
      </c>
    </row>
    <row r="44" spans="1:122" ht="12.75">
      <c r="A44" s="45">
        <v>38</v>
      </c>
      <c r="B44" s="31" t="s">
        <v>273</v>
      </c>
      <c r="C44" s="27">
        <v>23.5</v>
      </c>
      <c r="D44" s="27">
        <v>160</v>
      </c>
      <c r="E44" s="27">
        <v>53.5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7"/>
      <c r="AP44" s="27"/>
      <c r="AQ44" s="27"/>
      <c r="AR44" s="27"/>
      <c r="AS44" s="27"/>
      <c r="AT44" s="27"/>
      <c r="AU44" s="27"/>
      <c r="AV44" s="46">
        <v>53.5</v>
      </c>
      <c r="AW44" s="46">
        <v>52.5</v>
      </c>
      <c r="AX44" s="27">
        <v>52.5</v>
      </c>
      <c r="AY44" s="27">
        <v>52.5</v>
      </c>
      <c r="AZ44" s="27">
        <v>52.5</v>
      </c>
      <c r="BA44" s="27">
        <v>52.5</v>
      </c>
      <c r="BB44" s="27">
        <v>52.5</v>
      </c>
      <c r="BC44" s="27">
        <v>52.5</v>
      </c>
      <c r="BD44" s="27"/>
      <c r="BE44" s="27"/>
      <c r="BF44" s="27"/>
      <c r="BG44" s="27"/>
      <c r="BH44" s="27"/>
      <c r="BI44" s="27"/>
      <c r="BJ44" s="27"/>
      <c r="BK44" s="27">
        <v>52.5</v>
      </c>
      <c r="BL44" s="27">
        <v>52.5</v>
      </c>
      <c r="BM44" s="27">
        <v>52.5</v>
      </c>
      <c r="BN44" s="27">
        <v>52.5</v>
      </c>
      <c r="BO44" s="27">
        <v>52.5</v>
      </c>
      <c r="BP44" s="27">
        <v>52.5</v>
      </c>
      <c r="BQ44" s="27">
        <v>52.5</v>
      </c>
      <c r="BR44" s="27">
        <v>52.5</v>
      </c>
      <c r="BS44" s="27">
        <v>52.5</v>
      </c>
      <c r="BT44" s="27">
        <v>52.5</v>
      </c>
      <c r="BU44" s="27">
        <v>52.5</v>
      </c>
      <c r="BV44" s="27">
        <v>52.5</v>
      </c>
      <c r="BW44" s="27">
        <v>52.5</v>
      </c>
      <c r="BX44" s="27">
        <v>52.5</v>
      </c>
      <c r="BY44" s="27">
        <v>52.5</v>
      </c>
      <c r="BZ44" s="27">
        <v>52.5</v>
      </c>
      <c r="CA44" s="27">
        <v>52.5</v>
      </c>
      <c r="CB44" s="27">
        <v>48</v>
      </c>
      <c r="CC44" s="41">
        <f>E44-CB44</f>
        <v>5.5</v>
      </c>
      <c r="CD44" s="26">
        <f t="shared" si="7"/>
        <v>1</v>
      </c>
      <c r="CE44" s="41">
        <f>CA44-CB44</f>
        <v>4.5</v>
      </c>
      <c r="CF44" s="41">
        <f>H44-CE44</f>
        <v>-4.5</v>
      </c>
      <c r="CG44" s="26">
        <f>H44-CD44</f>
        <v>-1</v>
      </c>
      <c r="CH44" s="41">
        <f>CF44-CG44</f>
        <v>-3.5</v>
      </c>
      <c r="CI44" s="41">
        <f>K44-CH44</f>
        <v>3.5</v>
      </c>
      <c r="CJ44" s="26">
        <f>K44-CG44</f>
        <v>1</v>
      </c>
      <c r="CK44" s="41">
        <f>CI44-CJ44</f>
        <v>2.5</v>
      </c>
      <c r="CL44" s="41">
        <f>N44-CK44</f>
        <v>-2.5</v>
      </c>
      <c r="CM44" s="26">
        <f>N44-CJ44</f>
        <v>-1</v>
      </c>
      <c r="CN44" s="41">
        <f>CL44-CM44</f>
        <v>-1.5</v>
      </c>
      <c r="CO44" s="41">
        <f>Q44-CN44</f>
        <v>1.5</v>
      </c>
      <c r="CP44" s="26">
        <f>Q44-CM44</f>
        <v>1</v>
      </c>
      <c r="CQ44" s="41">
        <f>CO44-CP44</f>
        <v>0.5</v>
      </c>
      <c r="CR44" s="41">
        <f>T44-CQ44</f>
        <v>-0.5</v>
      </c>
      <c r="CS44" s="26">
        <f>T44-CP44</f>
        <v>-1</v>
      </c>
      <c r="CT44" s="41">
        <f>CR44-CS44</f>
        <v>0.5</v>
      </c>
      <c r="CU44" s="41">
        <f>W44-CT44</f>
        <v>-0.5</v>
      </c>
      <c r="CV44" s="26">
        <f>W44-CS44</f>
        <v>1</v>
      </c>
      <c r="CW44" s="41">
        <f>CU44-CV44</f>
        <v>-1.5</v>
      </c>
      <c r="CX44" s="41">
        <f>Z44-CW44</f>
        <v>1.5</v>
      </c>
      <c r="CY44" s="26">
        <f>Z44-CV44</f>
        <v>-1</v>
      </c>
      <c r="CZ44" s="43">
        <f t="shared" si="8"/>
        <v>0.18181818181818182</v>
      </c>
      <c r="DA44" s="29"/>
      <c r="DB44" s="28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30"/>
      <c r="DQ44" s="30"/>
      <c r="DR44" s="44"/>
    </row>
    <row r="45" spans="1:122" ht="12.75">
      <c r="A45" s="32">
        <v>39</v>
      </c>
      <c r="B45" s="51" t="s">
        <v>305</v>
      </c>
      <c r="C45" s="49">
        <v>28</v>
      </c>
      <c r="D45" s="49">
        <v>153</v>
      </c>
      <c r="E45" s="49">
        <v>55.7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>
        <v>55.6</v>
      </c>
      <c r="BC45" s="49"/>
      <c r="BD45" s="46">
        <v>54</v>
      </c>
      <c r="BE45" s="49"/>
      <c r="BF45" s="46">
        <v>53.6</v>
      </c>
      <c r="BG45" s="49"/>
      <c r="BH45" s="49"/>
      <c r="BI45" s="49"/>
      <c r="BJ45" s="49"/>
      <c r="BK45" s="27">
        <v>53.6</v>
      </c>
      <c r="BL45" s="27">
        <v>53.6</v>
      </c>
      <c r="BM45" s="27">
        <v>53.6</v>
      </c>
      <c r="BN45" s="27">
        <v>53.6</v>
      </c>
      <c r="BO45" s="27">
        <v>53.6</v>
      </c>
      <c r="BP45" s="27">
        <v>53.6</v>
      </c>
      <c r="BQ45" s="27">
        <v>53.6</v>
      </c>
      <c r="BR45" s="27">
        <v>53.6</v>
      </c>
      <c r="BS45" s="27">
        <v>53.6</v>
      </c>
      <c r="BT45" s="27">
        <v>53.6</v>
      </c>
      <c r="BU45" s="27">
        <v>53.6</v>
      </c>
      <c r="BV45" s="27">
        <v>53.6</v>
      </c>
      <c r="BW45" s="27">
        <v>53.6</v>
      </c>
      <c r="BX45" s="27">
        <v>53.6</v>
      </c>
      <c r="BY45" s="27">
        <v>53.6</v>
      </c>
      <c r="BZ45" s="27">
        <v>53.6</v>
      </c>
      <c r="CA45" s="27">
        <v>53.6</v>
      </c>
      <c r="CB45" s="49">
        <v>50</v>
      </c>
      <c r="CC45" s="41">
        <f>E45-CB45</f>
        <v>5.700000000000003</v>
      </c>
      <c r="CD45" s="26">
        <f t="shared" si="7"/>
        <v>2.1000000000000014</v>
      </c>
      <c r="CE45" s="41">
        <f>CA45-CB45</f>
        <v>3.6000000000000014</v>
      </c>
      <c r="CF45" s="41"/>
      <c r="CG45" s="26"/>
      <c r="CH45" s="41"/>
      <c r="CI45" s="41"/>
      <c r="CJ45" s="26"/>
      <c r="CK45" s="41"/>
      <c r="CL45" s="41"/>
      <c r="CM45" s="26"/>
      <c r="CN45" s="41"/>
      <c r="CO45" s="41"/>
      <c r="CP45" s="26"/>
      <c r="CQ45" s="41"/>
      <c r="CR45" s="41"/>
      <c r="CS45" s="26"/>
      <c r="CT45" s="41"/>
      <c r="CU45" s="41"/>
      <c r="CV45" s="26"/>
      <c r="CW45" s="41"/>
      <c r="CX45" s="41"/>
      <c r="CY45" s="26"/>
      <c r="CZ45" s="43">
        <f t="shared" si="8"/>
        <v>0.36842105263157904</v>
      </c>
      <c r="DA45" s="1"/>
      <c r="DB45" s="10"/>
      <c r="DC45" s="52" t="s">
        <v>306</v>
      </c>
      <c r="DD45" s="52" t="s">
        <v>313</v>
      </c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0"/>
      <c r="DQ45" s="50"/>
      <c r="DR45" s="53">
        <v>40627</v>
      </c>
    </row>
    <row r="46" spans="1:122" ht="12.75">
      <c r="A46" s="45">
        <v>40</v>
      </c>
      <c r="B46" s="31" t="s">
        <v>328</v>
      </c>
      <c r="C46" s="27">
        <v>25</v>
      </c>
      <c r="D46" s="27">
        <v>169</v>
      </c>
      <c r="E46" s="27">
        <v>59.5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>
        <v>59.5</v>
      </c>
      <c r="AN46" s="18"/>
      <c r="AO46" s="27">
        <v>60</v>
      </c>
      <c r="AP46" s="27">
        <v>60</v>
      </c>
      <c r="AQ46" s="27">
        <v>60</v>
      </c>
      <c r="AR46" s="46">
        <v>59.5</v>
      </c>
      <c r="AS46" s="27">
        <v>59.5</v>
      </c>
      <c r="AT46" s="46">
        <v>58.1</v>
      </c>
      <c r="AU46" s="27">
        <v>58.1</v>
      </c>
      <c r="AV46" s="46">
        <v>59.2</v>
      </c>
      <c r="AW46" s="46">
        <v>58.7</v>
      </c>
      <c r="AX46" s="46">
        <v>58.1</v>
      </c>
      <c r="AY46" s="46">
        <v>56.9</v>
      </c>
      <c r="AZ46" s="27">
        <v>56.9</v>
      </c>
      <c r="BA46" s="46">
        <v>58.5</v>
      </c>
      <c r="BB46" s="46">
        <v>58</v>
      </c>
      <c r="BC46" s="27">
        <v>58</v>
      </c>
      <c r="BD46" s="49"/>
      <c r="BE46" s="46">
        <v>57.3</v>
      </c>
      <c r="BF46" s="49"/>
      <c r="BG46" s="49">
        <v>58.2</v>
      </c>
      <c r="BH46" s="49"/>
      <c r="BI46" s="46">
        <v>57.5</v>
      </c>
      <c r="BJ46" s="49"/>
      <c r="BK46" s="58">
        <v>57.5</v>
      </c>
      <c r="BL46" s="27">
        <v>57.5</v>
      </c>
      <c r="BM46" s="27">
        <v>57.5</v>
      </c>
      <c r="BN46" s="27">
        <v>57.5</v>
      </c>
      <c r="BO46" s="54">
        <v>57.6</v>
      </c>
      <c r="BP46" s="27">
        <v>57.6</v>
      </c>
      <c r="BQ46" s="27">
        <v>57.6</v>
      </c>
      <c r="BR46" s="54">
        <v>59.5</v>
      </c>
      <c r="BS46" s="46">
        <v>59.2</v>
      </c>
      <c r="BT46" s="27">
        <v>59.2</v>
      </c>
      <c r="BU46" s="27">
        <v>59.2</v>
      </c>
      <c r="BV46" s="27">
        <v>59.2</v>
      </c>
      <c r="BW46" s="46">
        <v>59</v>
      </c>
      <c r="BX46" s="46">
        <v>58.3</v>
      </c>
      <c r="BY46" s="27">
        <v>58.3</v>
      </c>
      <c r="BZ46" s="27">
        <v>58.3</v>
      </c>
      <c r="CA46" s="27">
        <v>58.3</v>
      </c>
      <c r="CB46" s="27">
        <v>55</v>
      </c>
      <c r="CC46" s="41">
        <f>E46-CB46</f>
        <v>4.5</v>
      </c>
      <c r="CD46" s="26">
        <f t="shared" si="7"/>
        <v>1.2000000000000028</v>
      </c>
      <c r="CE46" s="41">
        <f>CA46-CB46</f>
        <v>3.299999999999997</v>
      </c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3">
        <f t="shared" si="8"/>
        <v>0.2666666666666673</v>
      </c>
      <c r="DA46" s="29"/>
      <c r="DB46" s="28"/>
      <c r="DC46" s="29"/>
      <c r="DD46" s="47" t="s">
        <v>295</v>
      </c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 t="s">
        <v>241</v>
      </c>
      <c r="DP46" s="30" t="s">
        <v>230</v>
      </c>
      <c r="DQ46" s="30" t="s">
        <v>240</v>
      </c>
      <c r="DR46" s="44"/>
    </row>
    <row r="47" spans="1:122" ht="12.75">
      <c r="A47" s="32">
        <v>41</v>
      </c>
      <c r="B47" s="31" t="s">
        <v>331</v>
      </c>
      <c r="C47" s="27">
        <v>26</v>
      </c>
      <c r="D47" s="27">
        <v>161</v>
      </c>
      <c r="E47" s="27">
        <v>72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7"/>
      <c r="AP47" s="27"/>
      <c r="AQ47" s="27"/>
      <c r="AR47" s="46"/>
      <c r="AS47" s="27"/>
      <c r="AT47" s="46"/>
      <c r="AU47" s="27"/>
      <c r="AV47" s="46"/>
      <c r="AW47" s="46"/>
      <c r="AX47" s="46"/>
      <c r="AY47" s="46"/>
      <c r="AZ47" s="27"/>
      <c r="BA47" s="46"/>
      <c r="BB47" s="46"/>
      <c r="BC47" s="27"/>
      <c r="BD47" s="49"/>
      <c r="BE47" s="49"/>
      <c r="BF47" s="46">
        <v>66.1</v>
      </c>
      <c r="BG47" s="49"/>
      <c r="BH47" s="46">
        <v>65.1</v>
      </c>
      <c r="BI47" s="46">
        <v>64.7</v>
      </c>
      <c r="BJ47" s="46">
        <v>64</v>
      </c>
      <c r="BK47" s="46">
        <v>61.9</v>
      </c>
      <c r="BL47" s="27">
        <v>61.9</v>
      </c>
      <c r="BM47" s="54">
        <v>62.3</v>
      </c>
      <c r="BN47" s="27">
        <v>61.4</v>
      </c>
      <c r="BO47" s="54">
        <v>61.7</v>
      </c>
      <c r="BP47" s="27">
        <v>61.7</v>
      </c>
      <c r="BQ47" s="27">
        <v>61.7</v>
      </c>
      <c r="BR47" s="27">
        <v>61.7</v>
      </c>
      <c r="BS47" s="27">
        <v>61.7</v>
      </c>
      <c r="BT47" s="27">
        <v>61.7</v>
      </c>
      <c r="BU47" s="27">
        <v>61.7</v>
      </c>
      <c r="BV47" s="27">
        <v>61.7</v>
      </c>
      <c r="BW47" s="27">
        <v>61.7</v>
      </c>
      <c r="BX47" s="27">
        <v>61.7</v>
      </c>
      <c r="BY47" s="27">
        <v>61.7</v>
      </c>
      <c r="BZ47" s="27">
        <v>61.7</v>
      </c>
      <c r="CA47" s="27">
        <v>61.7</v>
      </c>
      <c r="CB47" s="27">
        <v>60</v>
      </c>
      <c r="CC47" s="41">
        <f>E47-CB47</f>
        <v>12</v>
      </c>
      <c r="CD47" s="26">
        <f t="shared" si="7"/>
        <v>10.299999999999997</v>
      </c>
      <c r="CE47" s="41">
        <f>CA47-CB47</f>
        <v>1.7000000000000028</v>
      </c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3">
        <f t="shared" si="8"/>
        <v>0.8583333333333331</v>
      </c>
      <c r="DA47" s="29"/>
      <c r="DB47" s="28"/>
      <c r="DC47" s="29" t="s">
        <v>314</v>
      </c>
      <c r="DD47" s="47" t="s">
        <v>363</v>
      </c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30"/>
      <c r="DQ47" s="30" t="s">
        <v>336</v>
      </c>
      <c r="DR47" s="44"/>
    </row>
    <row r="48" spans="1:122" ht="12.75">
      <c r="A48" s="45">
        <v>42</v>
      </c>
      <c r="B48" s="31" t="s">
        <v>277</v>
      </c>
      <c r="C48" s="27">
        <v>25</v>
      </c>
      <c r="D48" s="27">
        <v>165</v>
      </c>
      <c r="E48" s="27">
        <v>56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46"/>
      <c r="AS48" s="27"/>
      <c r="AT48" s="27"/>
      <c r="AU48" s="27"/>
      <c r="AV48" s="27"/>
      <c r="AW48" s="46">
        <v>56</v>
      </c>
      <c r="AX48" s="27">
        <v>56</v>
      </c>
      <c r="AY48" s="27">
        <v>56</v>
      </c>
      <c r="AZ48" s="27">
        <v>56</v>
      </c>
      <c r="BA48" s="27">
        <v>56</v>
      </c>
      <c r="BB48" s="27">
        <v>56</v>
      </c>
      <c r="BC48" s="27">
        <v>56</v>
      </c>
      <c r="BD48" s="27"/>
      <c r="BE48" s="27"/>
      <c r="BF48" s="27"/>
      <c r="BG48" s="27"/>
      <c r="BH48" s="27"/>
      <c r="BI48" s="27"/>
      <c r="BJ48" s="27"/>
      <c r="BK48" s="27">
        <v>56</v>
      </c>
      <c r="BL48" s="27">
        <v>56</v>
      </c>
      <c r="BM48" s="27">
        <v>56</v>
      </c>
      <c r="BN48" s="46">
        <v>53</v>
      </c>
      <c r="BO48" s="58">
        <v>53</v>
      </c>
      <c r="BP48" s="27">
        <v>53</v>
      </c>
      <c r="BQ48" s="27">
        <v>53</v>
      </c>
      <c r="BR48" s="27">
        <v>53</v>
      </c>
      <c r="BS48" s="27">
        <v>53</v>
      </c>
      <c r="BT48" s="27">
        <v>53</v>
      </c>
      <c r="BU48" s="27">
        <v>53</v>
      </c>
      <c r="BV48" s="27">
        <v>53</v>
      </c>
      <c r="BW48" s="27">
        <v>53</v>
      </c>
      <c r="BX48" s="27">
        <v>53</v>
      </c>
      <c r="BY48" s="27">
        <v>53</v>
      </c>
      <c r="BZ48" s="27">
        <v>53</v>
      </c>
      <c r="CA48" s="27">
        <v>53</v>
      </c>
      <c r="CB48" s="27">
        <v>52</v>
      </c>
      <c r="CC48" s="41">
        <f>E48-CB48</f>
        <v>4</v>
      </c>
      <c r="CD48" s="26">
        <f t="shared" si="7"/>
        <v>3</v>
      </c>
      <c r="CE48" s="41">
        <f>CA48-CB48</f>
        <v>1</v>
      </c>
      <c r="CF48" s="41">
        <f>H48-CE48</f>
        <v>-1</v>
      </c>
      <c r="CG48" s="26">
        <f>H48-CD48</f>
        <v>-3</v>
      </c>
      <c r="CH48" s="41">
        <f>CF48-CG48</f>
        <v>2</v>
      </c>
      <c r="CI48" s="41">
        <f>K48-CH48</f>
        <v>-2</v>
      </c>
      <c r="CJ48" s="26">
        <f>K48-CG48</f>
        <v>3</v>
      </c>
      <c r="CK48" s="41">
        <f>CI48-CJ48</f>
        <v>-5</v>
      </c>
      <c r="CL48" s="41">
        <f>N48-CK48</f>
        <v>5</v>
      </c>
      <c r="CM48" s="26">
        <f>N48-CJ48</f>
        <v>-3</v>
      </c>
      <c r="CN48" s="41">
        <f>CL48-CM48</f>
        <v>8</v>
      </c>
      <c r="CO48" s="41">
        <f>Q48-CN48</f>
        <v>-8</v>
      </c>
      <c r="CP48" s="26">
        <f>Q48-CM48</f>
        <v>3</v>
      </c>
      <c r="CQ48" s="41">
        <f>CO48-CP48</f>
        <v>-11</v>
      </c>
      <c r="CR48" s="41">
        <f>T48-CQ48</f>
        <v>11</v>
      </c>
      <c r="CS48" s="26">
        <f>T48-CP48</f>
        <v>-3</v>
      </c>
      <c r="CT48" s="41">
        <f>CR48-CS48</f>
        <v>14</v>
      </c>
      <c r="CU48" s="41">
        <f>W48-CT48</f>
        <v>-14</v>
      </c>
      <c r="CV48" s="26">
        <f>W48-CS48</f>
        <v>3</v>
      </c>
      <c r="CW48" s="41">
        <f>CU48-CV48</f>
        <v>-17</v>
      </c>
      <c r="CX48" s="41">
        <f>Z48-CW48</f>
        <v>17</v>
      </c>
      <c r="CY48" s="26">
        <f>Z48-CV48</f>
        <v>-3</v>
      </c>
      <c r="CZ48" s="43">
        <f t="shared" si="8"/>
        <v>0.75</v>
      </c>
      <c r="DA48" s="29"/>
      <c r="DB48" s="28"/>
      <c r="DC48" s="29" t="s">
        <v>278</v>
      </c>
      <c r="DD48" s="29" t="s">
        <v>278</v>
      </c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30"/>
      <c r="DQ48" s="30"/>
      <c r="DR48" s="44"/>
    </row>
    <row r="49" spans="1:122" ht="12.75">
      <c r="A49" s="32">
        <v>43</v>
      </c>
      <c r="B49" s="31" t="s">
        <v>206</v>
      </c>
      <c r="C49" s="27"/>
      <c r="D49" s="27">
        <v>177</v>
      </c>
      <c r="E49" s="27">
        <v>65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65</v>
      </c>
      <c r="AF49" s="18">
        <v>65</v>
      </c>
      <c r="AG49" s="18"/>
      <c r="AH49" s="18"/>
      <c r="AI49" s="18">
        <v>62.5</v>
      </c>
      <c r="AJ49" s="18">
        <v>62.5</v>
      </c>
      <c r="AK49" s="18">
        <v>61.9</v>
      </c>
      <c r="AL49" s="18">
        <v>62.3</v>
      </c>
      <c r="AM49" s="18"/>
      <c r="AN49" s="18"/>
      <c r="AO49" s="27">
        <v>62.3</v>
      </c>
      <c r="AP49" s="27">
        <v>62.3</v>
      </c>
      <c r="AQ49" s="27">
        <v>62.3</v>
      </c>
      <c r="AR49" s="27">
        <v>62.3</v>
      </c>
      <c r="AS49" s="27">
        <v>62.3</v>
      </c>
      <c r="AT49" s="27">
        <v>62.3</v>
      </c>
      <c r="AU49" s="27">
        <v>62.3</v>
      </c>
      <c r="AV49" s="27">
        <v>62.3</v>
      </c>
      <c r="AW49" s="46">
        <v>62.4</v>
      </c>
      <c r="AX49" s="27">
        <v>62.4</v>
      </c>
      <c r="AY49" s="46">
        <v>61.7</v>
      </c>
      <c r="AZ49" s="46">
        <v>61.7</v>
      </c>
      <c r="BA49" s="27">
        <v>61.7</v>
      </c>
      <c r="BB49" s="27">
        <v>61.7</v>
      </c>
      <c r="BC49" s="27">
        <v>61.7</v>
      </c>
      <c r="BD49" s="27"/>
      <c r="BE49" s="27"/>
      <c r="BF49" s="27"/>
      <c r="BG49" s="27"/>
      <c r="BH49" s="27">
        <v>61.7</v>
      </c>
      <c r="BI49" s="27"/>
      <c r="BJ49" s="27"/>
      <c r="BK49" s="27">
        <v>61.7</v>
      </c>
      <c r="BL49" s="27">
        <v>61.7</v>
      </c>
      <c r="BM49" s="27">
        <v>61.7</v>
      </c>
      <c r="BN49" s="27">
        <v>61.7</v>
      </c>
      <c r="BO49" s="54">
        <v>63.1</v>
      </c>
      <c r="BP49" s="27">
        <v>63.1</v>
      </c>
      <c r="BQ49" s="27">
        <v>63.1</v>
      </c>
      <c r="BR49" s="27">
        <v>63.1</v>
      </c>
      <c r="BS49" s="27">
        <v>63.1</v>
      </c>
      <c r="BT49" s="46">
        <v>62.1</v>
      </c>
      <c r="BU49" s="27">
        <v>62.1</v>
      </c>
      <c r="BV49" s="27">
        <v>62.1</v>
      </c>
      <c r="BW49" s="54">
        <v>62.7</v>
      </c>
      <c r="BX49" s="27">
        <v>62.7</v>
      </c>
      <c r="BY49" s="27">
        <v>62.7</v>
      </c>
      <c r="BZ49" s="27">
        <v>62.7</v>
      </c>
      <c r="CA49" s="27">
        <v>62.7</v>
      </c>
      <c r="CB49" s="27">
        <v>58</v>
      </c>
      <c r="CC49" s="41">
        <f>E49-CB49</f>
        <v>7</v>
      </c>
      <c r="CD49" s="26">
        <f t="shared" si="7"/>
        <v>2.299999999999997</v>
      </c>
      <c r="CE49" s="41">
        <f>CA49-CB49</f>
        <v>4.700000000000003</v>
      </c>
      <c r="CF49" s="41">
        <f>H49-CE49</f>
        <v>-4.700000000000003</v>
      </c>
      <c r="CG49" s="26">
        <f>H49-CD49</f>
        <v>-2.299999999999997</v>
      </c>
      <c r="CH49" s="41">
        <f>CF49-CG49</f>
        <v>-2.4000000000000057</v>
      </c>
      <c r="CI49" s="41">
        <f>K49-CH49</f>
        <v>2.4000000000000057</v>
      </c>
      <c r="CJ49" s="26">
        <f>K49-CG49</f>
        <v>2.299999999999997</v>
      </c>
      <c r="CK49" s="41">
        <f>CI49-CJ49</f>
        <v>0.10000000000000853</v>
      </c>
      <c r="CL49" s="41">
        <f>N49-CK49</f>
        <v>-0.10000000000000853</v>
      </c>
      <c r="CM49" s="26">
        <f>N49-CJ49</f>
        <v>-2.299999999999997</v>
      </c>
      <c r="CN49" s="41">
        <f>CL49-CM49</f>
        <v>2.1999999999999886</v>
      </c>
      <c r="CO49" s="41">
        <f>Q49-CN49</f>
        <v>-2.1999999999999886</v>
      </c>
      <c r="CP49" s="26">
        <f>Q49-CM49</f>
        <v>2.299999999999997</v>
      </c>
      <c r="CQ49" s="41">
        <f>CO49-CP49</f>
        <v>-4.499999999999986</v>
      </c>
      <c r="CR49" s="41">
        <f>T49-CQ49</f>
        <v>4.499999999999986</v>
      </c>
      <c r="CS49" s="26">
        <f>T49-CP49</f>
        <v>-2.299999999999997</v>
      </c>
      <c r="CT49" s="41">
        <f>CR49-CS49</f>
        <v>6.799999999999983</v>
      </c>
      <c r="CU49" s="41">
        <f>W49-CT49</f>
        <v>-6.799999999999983</v>
      </c>
      <c r="CV49" s="26">
        <f>W49-CS49</f>
        <v>2.299999999999997</v>
      </c>
      <c r="CW49" s="41">
        <f>CU49-CV49</f>
        <v>-9.09999999999998</v>
      </c>
      <c r="CX49" s="41">
        <f>Z49-CW49</f>
        <v>9.09999999999998</v>
      </c>
      <c r="CY49" s="26">
        <f>Z49-CV49</f>
        <v>-2.299999999999997</v>
      </c>
      <c r="CZ49" s="43">
        <f t="shared" si="8"/>
        <v>0.3285714285714282</v>
      </c>
      <c r="DA49" s="29"/>
      <c r="DB49" s="28">
        <f>AK49-AJ49</f>
        <v>-0.6000000000000014</v>
      </c>
      <c r="DC49" s="29" t="s">
        <v>207</v>
      </c>
      <c r="DD49" s="29" t="s">
        <v>393</v>
      </c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30" t="s">
        <v>230</v>
      </c>
      <c r="DQ49" s="30"/>
      <c r="DR49" s="44"/>
    </row>
    <row r="50" spans="1:122" ht="12.75">
      <c r="A50" s="45">
        <v>44</v>
      </c>
      <c r="B50" s="31" t="s">
        <v>316</v>
      </c>
      <c r="C50" s="27">
        <v>21</v>
      </c>
      <c r="D50" s="27">
        <v>166</v>
      </c>
      <c r="E50" s="27">
        <v>58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7"/>
      <c r="AP50" s="27"/>
      <c r="AQ50" s="27"/>
      <c r="AR50" s="46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46">
        <v>56.5</v>
      </c>
      <c r="BH50" s="49"/>
      <c r="BI50" s="46">
        <v>55.9</v>
      </c>
      <c r="BJ50" s="46">
        <v>55.1</v>
      </c>
      <c r="BK50" s="46">
        <v>54.9</v>
      </c>
      <c r="BL50" s="46">
        <v>54.4</v>
      </c>
      <c r="BM50" s="27">
        <v>54.4</v>
      </c>
      <c r="BN50" s="27">
        <v>54.4</v>
      </c>
      <c r="BO50" s="27">
        <v>54.4</v>
      </c>
      <c r="BP50" s="27">
        <v>54.4</v>
      </c>
      <c r="BQ50" s="27">
        <v>54.4</v>
      </c>
      <c r="BR50" s="27">
        <v>54.4</v>
      </c>
      <c r="BS50" s="27">
        <v>54.4</v>
      </c>
      <c r="BT50" s="27">
        <v>54.4</v>
      </c>
      <c r="BU50" s="27">
        <v>54.4</v>
      </c>
      <c r="BV50" s="27">
        <v>54.4</v>
      </c>
      <c r="BW50" s="27">
        <v>54.4</v>
      </c>
      <c r="BX50" s="27">
        <v>54.4</v>
      </c>
      <c r="BY50" s="27">
        <v>54.4</v>
      </c>
      <c r="BZ50" s="27">
        <v>54.4</v>
      </c>
      <c r="CA50" s="27">
        <v>54.4</v>
      </c>
      <c r="CB50" s="27">
        <v>53</v>
      </c>
      <c r="CC50" s="41">
        <f>E50-CB50</f>
        <v>5</v>
      </c>
      <c r="CD50" s="26">
        <f t="shared" si="7"/>
        <v>3.6000000000000014</v>
      </c>
      <c r="CE50" s="41">
        <f>CA50-CB50</f>
        <v>1.3999999999999986</v>
      </c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3">
        <f t="shared" si="8"/>
        <v>0.7200000000000003</v>
      </c>
      <c r="DA50" s="29"/>
      <c r="DB50" s="28"/>
      <c r="DC50" s="29" t="s">
        <v>317</v>
      </c>
      <c r="DD50" s="29" t="s">
        <v>326</v>
      </c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30"/>
      <c r="DQ50" s="30"/>
      <c r="DR50" s="44"/>
    </row>
    <row r="51" spans="1:122" ht="12.75">
      <c r="A51" s="32">
        <v>45</v>
      </c>
      <c r="B51" s="31" t="s">
        <v>97</v>
      </c>
      <c r="C51" s="27">
        <v>25</v>
      </c>
      <c r="D51" s="27">
        <v>165</v>
      </c>
      <c r="E51" s="27">
        <v>57.5</v>
      </c>
      <c r="F51" s="18">
        <v>57</v>
      </c>
      <c r="G51" s="18">
        <v>56.8</v>
      </c>
      <c r="H51" s="18">
        <v>56.8</v>
      </c>
      <c r="I51" s="18">
        <v>56.3</v>
      </c>
      <c r="J51" s="18">
        <v>55.9</v>
      </c>
      <c r="K51" s="18">
        <v>55.7</v>
      </c>
      <c r="L51" s="18">
        <v>55.9</v>
      </c>
      <c r="M51" s="18">
        <v>55.1</v>
      </c>
      <c r="N51" s="18">
        <v>54.6</v>
      </c>
      <c r="O51" s="18">
        <v>54.9</v>
      </c>
      <c r="P51" s="18"/>
      <c r="Q51" s="18"/>
      <c r="R51" s="18"/>
      <c r="S51" s="18">
        <v>55.2</v>
      </c>
      <c r="T51" s="18">
        <v>55.7</v>
      </c>
      <c r="U51" s="18">
        <v>53.9</v>
      </c>
      <c r="V51" s="18">
        <v>54.2</v>
      </c>
      <c r="W51" s="18">
        <v>54.2</v>
      </c>
      <c r="X51" s="18">
        <v>55.3</v>
      </c>
      <c r="Y51" s="18">
        <v>54.2</v>
      </c>
      <c r="Z51" s="18">
        <v>54.2</v>
      </c>
      <c r="AA51" s="18">
        <v>54.1</v>
      </c>
      <c r="AB51" s="18">
        <v>54.1</v>
      </c>
      <c r="AC51" s="18">
        <v>55.1</v>
      </c>
      <c r="AD51" s="18">
        <v>55.6</v>
      </c>
      <c r="AE51" s="18">
        <f>AD51+1</f>
        <v>56.6</v>
      </c>
      <c r="AF51" s="18">
        <v>56.6</v>
      </c>
      <c r="AG51" s="18">
        <f>56.2</f>
        <v>56.2</v>
      </c>
      <c r="AH51" s="18">
        <v>56.3</v>
      </c>
      <c r="AI51" s="18"/>
      <c r="AJ51" s="18"/>
      <c r="AK51" s="18"/>
      <c r="AL51" s="18"/>
      <c r="AM51" s="18"/>
      <c r="AN51" s="18"/>
      <c r="AO51" s="27">
        <v>56.3</v>
      </c>
      <c r="AP51" s="27">
        <v>56.3</v>
      </c>
      <c r="AQ51" s="27">
        <v>56.3</v>
      </c>
      <c r="AR51" s="27">
        <v>56.3</v>
      </c>
      <c r="AS51" s="27">
        <v>56.3</v>
      </c>
      <c r="AT51" s="27">
        <v>56.3</v>
      </c>
      <c r="AU51" s="27">
        <v>56.3</v>
      </c>
      <c r="AV51" s="27">
        <v>56.3</v>
      </c>
      <c r="AW51" s="27">
        <v>56.3</v>
      </c>
      <c r="AX51" s="27">
        <v>56.3</v>
      </c>
      <c r="AY51" s="27">
        <v>56.3</v>
      </c>
      <c r="AZ51" s="27">
        <v>56.3</v>
      </c>
      <c r="BA51" s="27">
        <v>56.3</v>
      </c>
      <c r="BB51" s="27">
        <v>56.3</v>
      </c>
      <c r="BC51" s="27">
        <v>56.3</v>
      </c>
      <c r="BD51" s="27"/>
      <c r="BE51" s="27"/>
      <c r="BF51" s="27"/>
      <c r="BG51" s="27"/>
      <c r="BH51" s="27"/>
      <c r="BI51" s="27"/>
      <c r="BJ51" s="27"/>
      <c r="BK51" s="27">
        <v>56.3</v>
      </c>
      <c r="BL51" s="27">
        <v>56.3</v>
      </c>
      <c r="BM51" s="27">
        <v>56.3</v>
      </c>
      <c r="BN51" s="27">
        <v>56.3</v>
      </c>
      <c r="BO51" s="27">
        <v>56.3</v>
      </c>
      <c r="BP51" s="27">
        <v>56.3</v>
      </c>
      <c r="BQ51" s="27">
        <v>56.3</v>
      </c>
      <c r="BR51" s="27">
        <v>56.3</v>
      </c>
      <c r="BS51" s="27">
        <v>56.3</v>
      </c>
      <c r="BT51" s="27">
        <v>56.3</v>
      </c>
      <c r="BU51" s="27">
        <v>56.3</v>
      </c>
      <c r="BV51" s="27">
        <v>56.3</v>
      </c>
      <c r="BW51" s="27">
        <v>56.3</v>
      </c>
      <c r="BX51" s="27">
        <v>56.3</v>
      </c>
      <c r="BY51" s="27">
        <v>56.3</v>
      </c>
      <c r="BZ51" s="27">
        <v>56.3</v>
      </c>
      <c r="CA51" s="27">
        <v>56.3</v>
      </c>
      <c r="CB51" s="27">
        <v>53</v>
      </c>
      <c r="CC51" s="41">
        <f>E51-CB51</f>
        <v>4.5</v>
      </c>
      <c r="CD51" s="26">
        <f t="shared" si="7"/>
        <v>1.2000000000000028</v>
      </c>
      <c r="CE51" s="41">
        <f>CA51-CB51</f>
        <v>3.299999999999997</v>
      </c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3">
        <f t="shared" si="8"/>
        <v>0.2666666666666673</v>
      </c>
      <c r="DA51" s="29">
        <f>E51</f>
        <v>57.5</v>
      </c>
      <c r="DB51" s="28"/>
      <c r="DC51" s="29" t="s">
        <v>186</v>
      </c>
      <c r="DD51" s="29" t="s">
        <v>223</v>
      </c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30" t="s">
        <v>98</v>
      </c>
      <c r="DQ51" s="30" t="s">
        <v>99</v>
      </c>
      <c r="DR51" s="44" t="s">
        <v>53</v>
      </c>
    </row>
    <row r="52" spans="1:122" ht="12.75">
      <c r="A52" s="45">
        <v>46</v>
      </c>
      <c r="B52" s="31" t="s">
        <v>258</v>
      </c>
      <c r="C52" s="27">
        <v>27</v>
      </c>
      <c r="D52" s="27">
        <v>173</v>
      </c>
      <c r="E52" s="27">
        <v>69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7"/>
      <c r="AP52" s="27"/>
      <c r="AQ52" s="27"/>
      <c r="AR52" s="27"/>
      <c r="AS52" s="46">
        <v>68</v>
      </c>
      <c r="AT52" s="46">
        <v>67.5</v>
      </c>
      <c r="AU52" s="27">
        <v>67.5</v>
      </c>
      <c r="AV52" s="27">
        <v>67.5</v>
      </c>
      <c r="AW52" s="27">
        <v>67.5</v>
      </c>
      <c r="AX52" s="46">
        <v>66</v>
      </c>
      <c r="AY52" s="27">
        <v>66</v>
      </c>
      <c r="AZ52" s="27">
        <v>66</v>
      </c>
      <c r="BA52" s="27">
        <v>66</v>
      </c>
      <c r="BB52" s="46">
        <v>65</v>
      </c>
      <c r="BC52" s="46">
        <v>65</v>
      </c>
      <c r="BD52" s="49"/>
      <c r="BE52" s="49"/>
      <c r="BF52" s="49"/>
      <c r="BG52" s="49"/>
      <c r="BH52" s="49"/>
      <c r="BI52" s="49"/>
      <c r="BJ52" s="49">
        <v>65</v>
      </c>
      <c r="BK52" s="49">
        <v>65</v>
      </c>
      <c r="BL52" s="49">
        <v>65</v>
      </c>
      <c r="BM52" s="49">
        <v>65</v>
      </c>
      <c r="BN52" s="46">
        <v>64</v>
      </c>
      <c r="BO52" s="27">
        <v>64</v>
      </c>
      <c r="BP52" s="27">
        <v>64</v>
      </c>
      <c r="BQ52" s="27">
        <v>64</v>
      </c>
      <c r="BR52" s="27">
        <v>64</v>
      </c>
      <c r="BS52" s="27">
        <v>64</v>
      </c>
      <c r="BT52" s="27">
        <v>64</v>
      </c>
      <c r="BU52" s="27">
        <v>64</v>
      </c>
      <c r="BV52" s="27">
        <v>64</v>
      </c>
      <c r="BW52" s="27">
        <v>64</v>
      </c>
      <c r="BX52" s="27">
        <v>64</v>
      </c>
      <c r="BY52" s="27">
        <v>64</v>
      </c>
      <c r="BZ52" s="27">
        <v>64</v>
      </c>
      <c r="CA52" s="27">
        <v>64</v>
      </c>
      <c r="CB52" s="27">
        <v>62</v>
      </c>
      <c r="CC52" s="41">
        <f>E52-CB52</f>
        <v>7</v>
      </c>
      <c r="CD52" s="26">
        <f t="shared" si="7"/>
        <v>5</v>
      </c>
      <c r="CE52" s="41">
        <f>CA52-CB52</f>
        <v>2</v>
      </c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3">
        <f t="shared" si="8"/>
        <v>0.7142857142857143</v>
      </c>
      <c r="DA52" s="29"/>
      <c r="DB52" s="28"/>
      <c r="DC52" s="29" t="s">
        <v>260</v>
      </c>
      <c r="DD52" s="29" t="s">
        <v>297</v>
      </c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30" t="s">
        <v>259</v>
      </c>
      <c r="DQ52" s="30"/>
      <c r="DR52" s="44"/>
    </row>
    <row r="53" spans="1:122" ht="12.75">
      <c r="A53" s="32">
        <v>47</v>
      </c>
      <c r="B53" s="31" t="s">
        <v>332</v>
      </c>
      <c r="C53" s="27">
        <v>44</v>
      </c>
      <c r="D53" s="27">
        <v>163</v>
      </c>
      <c r="E53" s="27">
        <v>60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7"/>
      <c r="AP53" s="27"/>
      <c r="AQ53" s="27"/>
      <c r="AR53" s="27"/>
      <c r="AS53" s="46"/>
      <c r="AT53" s="46"/>
      <c r="AU53" s="27"/>
      <c r="AV53" s="27"/>
      <c r="AW53" s="27"/>
      <c r="AX53" s="46"/>
      <c r="AY53" s="27"/>
      <c r="AZ53" s="27"/>
      <c r="BA53" s="27"/>
      <c r="BB53" s="49"/>
      <c r="BC53" s="49"/>
      <c r="BD53" s="49"/>
      <c r="BE53" s="49"/>
      <c r="BF53" s="49"/>
      <c r="BG53" s="49"/>
      <c r="BH53" s="49"/>
      <c r="BI53" s="49"/>
      <c r="BJ53" s="49">
        <v>60</v>
      </c>
      <c r="BK53" s="49">
        <v>60</v>
      </c>
      <c r="BL53" s="49">
        <v>60</v>
      </c>
      <c r="BM53" s="49">
        <v>60</v>
      </c>
      <c r="BN53" s="49">
        <v>60</v>
      </c>
      <c r="BO53" s="49">
        <v>60</v>
      </c>
      <c r="BP53" s="27">
        <v>60</v>
      </c>
      <c r="BQ53" s="27">
        <v>60</v>
      </c>
      <c r="BR53" s="27">
        <v>60</v>
      </c>
      <c r="BS53" s="27">
        <v>60</v>
      </c>
      <c r="BT53" s="27">
        <v>60</v>
      </c>
      <c r="BU53" s="27">
        <v>60</v>
      </c>
      <c r="BV53" s="27">
        <v>60</v>
      </c>
      <c r="BW53" s="27">
        <v>60</v>
      </c>
      <c r="BX53" s="27">
        <v>60</v>
      </c>
      <c r="BY53" s="27">
        <v>60</v>
      </c>
      <c r="BZ53" s="27">
        <v>60</v>
      </c>
      <c r="CA53" s="27">
        <v>60</v>
      </c>
      <c r="CB53" s="27">
        <v>57</v>
      </c>
      <c r="CC53" s="41">
        <f>E53-CB53</f>
        <v>3</v>
      </c>
      <c r="CD53" s="26">
        <f t="shared" si="7"/>
        <v>0</v>
      </c>
      <c r="CE53" s="41">
        <f>CA53-CB53</f>
        <v>3</v>
      </c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3">
        <f t="shared" si="8"/>
        <v>0</v>
      </c>
      <c r="DA53" s="29"/>
      <c r="DB53" s="28"/>
      <c r="DC53" s="29" t="s">
        <v>334</v>
      </c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30"/>
      <c r="DQ53" s="30"/>
      <c r="DR53" s="44"/>
    </row>
    <row r="54" spans="1:122" ht="12.75">
      <c r="A54" s="45">
        <v>48</v>
      </c>
      <c r="B54" s="31" t="s">
        <v>269</v>
      </c>
      <c r="C54" s="27">
        <v>25</v>
      </c>
      <c r="D54" s="27">
        <v>170</v>
      </c>
      <c r="E54" s="27">
        <v>60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27"/>
      <c r="AP54" s="27"/>
      <c r="AQ54" s="27"/>
      <c r="AR54" s="27"/>
      <c r="AS54" s="27"/>
      <c r="AT54" s="27"/>
      <c r="AU54" s="46">
        <v>59.4</v>
      </c>
      <c r="AV54" s="46">
        <v>59</v>
      </c>
      <c r="AW54" s="27">
        <v>59</v>
      </c>
      <c r="AX54" s="46">
        <v>59.7</v>
      </c>
      <c r="AY54" s="46">
        <v>58.5</v>
      </c>
      <c r="AZ54" s="27">
        <v>58.5</v>
      </c>
      <c r="BA54" s="27">
        <v>58.5</v>
      </c>
      <c r="BB54" s="46">
        <v>59</v>
      </c>
      <c r="BC54" s="27">
        <v>59</v>
      </c>
      <c r="BD54" s="27">
        <v>59.5</v>
      </c>
      <c r="BE54" s="27"/>
      <c r="BF54" s="27"/>
      <c r="BG54" s="27"/>
      <c r="BH54" s="27"/>
      <c r="BI54" s="27"/>
      <c r="BJ54" s="27"/>
      <c r="BK54" s="27">
        <v>59.5</v>
      </c>
      <c r="BL54" s="27">
        <v>59.5</v>
      </c>
      <c r="BM54" s="27">
        <v>59.5</v>
      </c>
      <c r="BN54" s="27">
        <v>59.5</v>
      </c>
      <c r="BO54" s="27">
        <v>59.5</v>
      </c>
      <c r="BP54" s="27">
        <v>59.5</v>
      </c>
      <c r="BQ54" s="27">
        <v>59.5</v>
      </c>
      <c r="BR54" s="27">
        <v>59.5</v>
      </c>
      <c r="BS54" s="27">
        <v>59.5</v>
      </c>
      <c r="BT54" s="27">
        <v>59.5</v>
      </c>
      <c r="BU54" s="27">
        <v>59.5</v>
      </c>
      <c r="BV54" s="27">
        <v>59.5</v>
      </c>
      <c r="BW54" s="27">
        <v>59.5</v>
      </c>
      <c r="BX54" s="27">
        <v>59.5</v>
      </c>
      <c r="BY54" s="27">
        <v>59.5</v>
      </c>
      <c r="BZ54" s="27">
        <v>59.5</v>
      </c>
      <c r="CA54" s="27">
        <v>59.5</v>
      </c>
      <c r="CB54" s="27">
        <v>57</v>
      </c>
      <c r="CC54" s="41">
        <f>E54-CB54</f>
        <v>3</v>
      </c>
      <c r="CD54" s="26">
        <f t="shared" si="7"/>
        <v>0.5</v>
      </c>
      <c r="CE54" s="41">
        <f>CA54-CB54</f>
        <v>2.5</v>
      </c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3">
        <f t="shared" si="8"/>
        <v>0.16666666666666666</v>
      </c>
      <c r="DA54" s="29"/>
      <c r="DB54" s="28"/>
      <c r="DC54" s="29" t="s">
        <v>271</v>
      </c>
      <c r="DD54" s="29" t="s">
        <v>307</v>
      </c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30" t="s">
        <v>270</v>
      </c>
      <c r="DQ54" s="30" t="s">
        <v>272</v>
      </c>
      <c r="DR54" s="44"/>
    </row>
    <row r="55" spans="1:122" ht="18" customHeight="1">
      <c r="A55" s="69" t="s">
        <v>255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1"/>
    </row>
    <row r="56" spans="1:122" ht="12.75">
      <c r="A56" s="32">
        <v>49</v>
      </c>
      <c r="B56" s="31" t="s">
        <v>236</v>
      </c>
      <c r="C56" s="27"/>
      <c r="D56" s="27">
        <v>165</v>
      </c>
      <c r="E56" s="27">
        <v>63.5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>
        <v>60.5</v>
      </c>
      <c r="AM56" s="18">
        <v>60.5</v>
      </c>
      <c r="AN56" s="18">
        <v>59.9</v>
      </c>
      <c r="AO56" s="27">
        <v>59.8</v>
      </c>
      <c r="AP56" s="27">
        <v>59.8</v>
      </c>
      <c r="AQ56" s="27">
        <v>59.8</v>
      </c>
      <c r="AR56" s="46">
        <v>59.8</v>
      </c>
      <c r="AS56" s="27">
        <v>59.8</v>
      </c>
      <c r="AT56" s="27">
        <v>59.8</v>
      </c>
      <c r="AU56" s="27">
        <v>59.8</v>
      </c>
      <c r="AV56" s="27">
        <v>59.8</v>
      </c>
      <c r="AW56" s="27">
        <v>59.8</v>
      </c>
      <c r="AX56" s="46">
        <v>59</v>
      </c>
      <c r="AY56" s="27">
        <v>59</v>
      </c>
      <c r="AZ56" s="27">
        <v>59</v>
      </c>
      <c r="BA56" s="27">
        <v>59</v>
      </c>
      <c r="BB56" s="27">
        <v>59</v>
      </c>
      <c r="BC56" s="27">
        <v>59</v>
      </c>
      <c r="BD56" s="27"/>
      <c r="BE56" s="27"/>
      <c r="BF56" s="27"/>
      <c r="BG56" s="27"/>
      <c r="BH56" s="27"/>
      <c r="BI56" s="46">
        <v>58</v>
      </c>
      <c r="BJ56" s="27"/>
      <c r="BK56" s="27">
        <v>59</v>
      </c>
      <c r="BL56" s="27">
        <v>59</v>
      </c>
      <c r="BM56" s="27">
        <v>59</v>
      </c>
      <c r="BN56" s="27">
        <v>59</v>
      </c>
      <c r="BO56" s="27">
        <v>59</v>
      </c>
      <c r="BP56" s="27">
        <v>59</v>
      </c>
      <c r="BQ56" s="27">
        <v>59</v>
      </c>
      <c r="BR56" s="27">
        <v>59</v>
      </c>
      <c r="BS56" s="27">
        <v>59</v>
      </c>
      <c r="BT56" s="27">
        <v>59</v>
      </c>
      <c r="BU56" s="27">
        <v>59</v>
      </c>
      <c r="BV56" s="27">
        <v>59</v>
      </c>
      <c r="BW56" s="27">
        <v>59</v>
      </c>
      <c r="BX56" s="27">
        <v>59</v>
      </c>
      <c r="BY56" s="27">
        <v>59</v>
      </c>
      <c r="BZ56" s="27">
        <v>59</v>
      </c>
      <c r="CA56" s="27">
        <v>59</v>
      </c>
      <c r="CB56" s="27">
        <v>57</v>
      </c>
      <c r="CC56" s="41">
        <f>E56-CB56</f>
        <v>6.5</v>
      </c>
      <c r="CD56" s="26">
        <f aca="true" t="shared" si="9" ref="CD56:CD61">E56-CA56</f>
        <v>4.5</v>
      </c>
      <c r="CE56" s="41">
        <f>CA56-CB56</f>
        <v>2</v>
      </c>
      <c r="CF56" s="41">
        <f>H56-CE56</f>
        <v>-2</v>
      </c>
      <c r="CG56" s="26">
        <f>H56-CD56</f>
        <v>-4.5</v>
      </c>
      <c r="CH56" s="41">
        <f>CF56-CG56</f>
        <v>2.5</v>
      </c>
      <c r="CI56" s="41">
        <f>K56-CH56</f>
        <v>-2.5</v>
      </c>
      <c r="CJ56" s="26">
        <f>K56-CG56</f>
        <v>4.5</v>
      </c>
      <c r="CK56" s="41">
        <f>CI56-CJ56</f>
        <v>-7</v>
      </c>
      <c r="CL56" s="41">
        <f>N56-CK56</f>
        <v>7</v>
      </c>
      <c r="CM56" s="26">
        <f>N56-CJ56</f>
        <v>-4.5</v>
      </c>
      <c r="CN56" s="41">
        <f>CL56-CM56</f>
        <v>11.5</v>
      </c>
      <c r="CO56" s="41">
        <f>Q56-CN56</f>
        <v>-11.5</v>
      </c>
      <c r="CP56" s="26">
        <f>Q56-CM56</f>
        <v>4.5</v>
      </c>
      <c r="CQ56" s="41">
        <f>CO56-CP56</f>
        <v>-16</v>
      </c>
      <c r="CR56" s="41">
        <f>T56-CQ56</f>
        <v>16</v>
      </c>
      <c r="CS56" s="26">
        <f>T56-CP56</f>
        <v>-4.5</v>
      </c>
      <c r="CT56" s="41">
        <f>CR56-CS56</f>
        <v>20.5</v>
      </c>
      <c r="CU56" s="41">
        <f>W56-CT56</f>
        <v>-20.5</v>
      </c>
      <c r="CV56" s="26">
        <f>W56-CS56</f>
        <v>4.5</v>
      </c>
      <c r="CW56" s="41">
        <f>CU56-CV56</f>
        <v>-25</v>
      </c>
      <c r="CX56" s="41">
        <f>Z56-CW56</f>
        <v>25</v>
      </c>
      <c r="CY56" s="26">
        <f>Z56-CV56</f>
        <v>-4.5</v>
      </c>
      <c r="CZ56" s="43">
        <f aca="true" t="shared" si="10" ref="CZ56:CZ61">CD56/CC56</f>
        <v>0.6923076923076923</v>
      </c>
      <c r="DA56" s="29"/>
      <c r="DB56" s="28"/>
      <c r="DC56" s="29" t="s">
        <v>237</v>
      </c>
      <c r="DD56" s="29" t="s">
        <v>261</v>
      </c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 t="s">
        <v>238</v>
      </c>
      <c r="DP56" s="30"/>
      <c r="DQ56" s="30"/>
      <c r="DR56" s="44" t="s">
        <v>231</v>
      </c>
    </row>
    <row r="57" spans="1:122" ht="12.75">
      <c r="A57" s="32">
        <v>50</v>
      </c>
      <c r="B57" s="31" t="s">
        <v>131</v>
      </c>
      <c r="C57" s="27">
        <v>25</v>
      </c>
      <c r="D57" s="27">
        <v>163</v>
      </c>
      <c r="E57" s="27">
        <v>56</v>
      </c>
      <c r="F57" s="18"/>
      <c r="G57" s="18"/>
      <c r="H57" s="18"/>
      <c r="I57" s="18"/>
      <c r="J57" s="18"/>
      <c r="K57" s="18"/>
      <c r="L57" s="18"/>
      <c r="M57" s="18"/>
      <c r="N57" s="18">
        <v>56</v>
      </c>
      <c r="O57" s="18">
        <v>56</v>
      </c>
      <c r="P57" s="18">
        <v>56</v>
      </c>
      <c r="Q57" s="18">
        <v>56</v>
      </c>
      <c r="R57" s="18">
        <v>56</v>
      </c>
      <c r="S57" s="18">
        <v>56</v>
      </c>
      <c r="T57" s="18">
        <v>56</v>
      </c>
      <c r="U57" s="18">
        <v>56</v>
      </c>
      <c r="V57" s="18">
        <v>56</v>
      </c>
      <c r="W57" s="18">
        <v>55.7</v>
      </c>
      <c r="X57" s="18">
        <v>55.7</v>
      </c>
      <c r="Y57" s="18">
        <v>55.7</v>
      </c>
      <c r="Z57" s="18">
        <v>55.7</v>
      </c>
      <c r="AA57" s="18">
        <v>55.7</v>
      </c>
      <c r="AB57" s="18">
        <v>55.7</v>
      </c>
      <c r="AC57" s="18">
        <v>55.7</v>
      </c>
      <c r="AD57" s="18">
        <v>55.7</v>
      </c>
      <c r="AE57" s="18">
        <v>55.7</v>
      </c>
      <c r="AF57" s="18">
        <v>55.7</v>
      </c>
      <c r="AG57" s="18">
        <v>55.7</v>
      </c>
      <c r="AH57" s="18"/>
      <c r="AI57" s="18"/>
      <c r="AJ57" s="18"/>
      <c r="AK57" s="18"/>
      <c r="AL57" s="18"/>
      <c r="AM57" s="18"/>
      <c r="AN57" s="18"/>
      <c r="AO57" s="27">
        <v>55.7</v>
      </c>
      <c r="AP57" s="27">
        <v>55.7</v>
      </c>
      <c r="AQ57" s="27">
        <v>55.7</v>
      </c>
      <c r="AR57" s="27">
        <v>55.7</v>
      </c>
      <c r="AS57" s="27">
        <v>55.7</v>
      </c>
      <c r="AT57" s="27">
        <v>55.7</v>
      </c>
      <c r="AU57" s="27">
        <v>55.7</v>
      </c>
      <c r="AV57" s="27">
        <v>55.7</v>
      </c>
      <c r="AW57" s="27">
        <v>55.7</v>
      </c>
      <c r="AX57" s="46">
        <v>56</v>
      </c>
      <c r="AY57" s="27">
        <v>56</v>
      </c>
      <c r="AZ57" s="46">
        <v>56</v>
      </c>
      <c r="BA57" s="27">
        <v>56</v>
      </c>
      <c r="BB57" s="27">
        <v>56</v>
      </c>
      <c r="BC57" s="27">
        <v>56</v>
      </c>
      <c r="BD57" s="27">
        <v>54.9</v>
      </c>
      <c r="BE57" s="27"/>
      <c r="BF57" s="27"/>
      <c r="BG57" s="27"/>
      <c r="BH57" s="27"/>
      <c r="BI57" s="27"/>
      <c r="BJ57" s="27"/>
      <c r="BK57" s="27">
        <v>54.9</v>
      </c>
      <c r="BL57" s="27">
        <v>54.9</v>
      </c>
      <c r="BM57" s="27">
        <v>54.9</v>
      </c>
      <c r="BN57" s="27">
        <v>54.9</v>
      </c>
      <c r="BO57" s="27">
        <v>54.9</v>
      </c>
      <c r="BP57" s="27">
        <v>54.9</v>
      </c>
      <c r="BQ57" s="27">
        <v>54.9</v>
      </c>
      <c r="BR57" s="27">
        <v>54.9</v>
      </c>
      <c r="BS57" s="27">
        <v>54.9</v>
      </c>
      <c r="BT57" s="27">
        <v>54.9</v>
      </c>
      <c r="BU57" s="27">
        <v>54.9</v>
      </c>
      <c r="BV57" s="27">
        <v>54.9</v>
      </c>
      <c r="BW57" s="27">
        <v>54.9</v>
      </c>
      <c r="BX57" s="27">
        <v>54.9</v>
      </c>
      <c r="BY57" s="27">
        <v>54.9</v>
      </c>
      <c r="BZ57" s="27">
        <v>54.9</v>
      </c>
      <c r="CA57" s="27">
        <v>54.9</v>
      </c>
      <c r="CB57" s="27">
        <v>53</v>
      </c>
      <c r="CC57" s="41">
        <f>E57-CB57</f>
        <v>3</v>
      </c>
      <c r="CD57" s="26">
        <f t="shared" si="9"/>
        <v>1.1000000000000014</v>
      </c>
      <c r="CE57" s="41">
        <f>CA57-CB57</f>
        <v>1.8999999999999986</v>
      </c>
      <c r="CF57" s="41">
        <f>H57-CE57</f>
        <v>-1.8999999999999986</v>
      </c>
      <c r="CG57" s="26">
        <f>H57-CD57</f>
        <v>-1.1000000000000014</v>
      </c>
      <c r="CH57" s="41">
        <f>CF57-CG57</f>
        <v>-0.7999999999999972</v>
      </c>
      <c r="CI57" s="41">
        <f>K57-CH57</f>
        <v>0.7999999999999972</v>
      </c>
      <c r="CJ57" s="26">
        <f>K57-CG57</f>
        <v>1.1000000000000014</v>
      </c>
      <c r="CK57" s="41">
        <f>CI57-CJ57</f>
        <v>-0.30000000000000426</v>
      </c>
      <c r="CL57" s="41">
        <f>N57-CK57</f>
        <v>56.300000000000004</v>
      </c>
      <c r="CM57" s="26">
        <f>N57-CJ57</f>
        <v>54.9</v>
      </c>
      <c r="CN57" s="41">
        <f>CL57-CM57</f>
        <v>1.4000000000000057</v>
      </c>
      <c r="CO57" s="41">
        <f>Q57-CN57</f>
        <v>54.599999999999994</v>
      </c>
      <c r="CP57" s="26">
        <f>Q57-CM57</f>
        <v>1.1000000000000014</v>
      </c>
      <c r="CQ57" s="41">
        <f>CO57-CP57</f>
        <v>53.49999999999999</v>
      </c>
      <c r="CR57" s="41">
        <f>T57-CQ57</f>
        <v>2.500000000000007</v>
      </c>
      <c r="CS57" s="26">
        <f>T57-CP57</f>
        <v>54.9</v>
      </c>
      <c r="CT57" s="41">
        <f>CR57-CS57</f>
        <v>-52.39999999999999</v>
      </c>
      <c r="CU57" s="41">
        <f>W57-CT57</f>
        <v>108.1</v>
      </c>
      <c r="CV57" s="26">
        <f>W57-CS57</f>
        <v>0.8000000000000043</v>
      </c>
      <c r="CW57" s="41">
        <f>CU57-CV57</f>
        <v>107.29999999999998</v>
      </c>
      <c r="CX57" s="41">
        <f>Z57-CW57</f>
        <v>-51.59999999999998</v>
      </c>
      <c r="CY57" s="26">
        <f>Z57-CV57</f>
        <v>54.9</v>
      </c>
      <c r="CZ57" s="43">
        <f t="shared" si="10"/>
        <v>0.36666666666666714</v>
      </c>
      <c r="DA57" s="29"/>
      <c r="DB57" s="28"/>
      <c r="DC57" s="29" t="s">
        <v>132</v>
      </c>
      <c r="DD57" s="29" t="s">
        <v>205</v>
      </c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 t="s">
        <v>133</v>
      </c>
      <c r="DP57" s="30" t="s">
        <v>134</v>
      </c>
      <c r="DQ57" s="30" t="s">
        <v>135</v>
      </c>
      <c r="DR57" s="44">
        <v>40323</v>
      </c>
    </row>
    <row r="58" spans="1:122" ht="12.75">
      <c r="A58" s="32">
        <v>51</v>
      </c>
      <c r="B58" s="31" t="s">
        <v>217</v>
      </c>
      <c r="C58" s="27">
        <v>23</v>
      </c>
      <c r="D58" s="27">
        <v>172</v>
      </c>
      <c r="E58" s="27">
        <v>56.7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>
        <v>56.7</v>
      </c>
      <c r="AH58" s="18">
        <v>56.2</v>
      </c>
      <c r="AI58" s="18">
        <v>55.9</v>
      </c>
      <c r="AJ58" s="18">
        <v>55</v>
      </c>
      <c r="AK58" s="18">
        <v>55.6</v>
      </c>
      <c r="AL58" s="18">
        <v>55.6</v>
      </c>
      <c r="AM58" s="18"/>
      <c r="AN58" s="18"/>
      <c r="AO58" s="27">
        <v>54.9</v>
      </c>
      <c r="AP58" s="27">
        <v>54.9</v>
      </c>
      <c r="AQ58" s="27">
        <v>54.9</v>
      </c>
      <c r="AR58" s="27">
        <v>54.9</v>
      </c>
      <c r="AS58" s="27">
        <v>54.9</v>
      </c>
      <c r="AT58" s="27">
        <v>54.9</v>
      </c>
      <c r="AU58" s="27">
        <v>54.9</v>
      </c>
      <c r="AV58" s="27">
        <v>54.9</v>
      </c>
      <c r="AW58" s="27">
        <v>54.9</v>
      </c>
      <c r="AX58" s="27">
        <v>54.9</v>
      </c>
      <c r="AY58" s="27">
        <v>54.9</v>
      </c>
      <c r="AZ58" s="27">
        <v>54.9</v>
      </c>
      <c r="BA58" s="27">
        <v>54.9</v>
      </c>
      <c r="BB58" s="27">
        <v>54.9</v>
      </c>
      <c r="BC58" s="27">
        <v>54.9</v>
      </c>
      <c r="BD58" s="27"/>
      <c r="BE58" s="27"/>
      <c r="BF58" s="27"/>
      <c r="BG58" s="27"/>
      <c r="BH58" s="27"/>
      <c r="BI58" s="27"/>
      <c r="BJ58" s="27"/>
      <c r="BK58" s="27">
        <v>54.9</v>
      </c>
      <c r="BL58" s="27">
        <v>54.9</v>
      </c>
      <c r="BM58" s="27">
        <v>54.9</v>
      </c>
      <c r="BN58" s="27">
        <v>54.9</v>
      </c>
      <c r="BO58" s="27">
        <v>54.9</v>
      </c>
      <c r="BP58" s="27">
        <v>54.9</v>
      </c>
      <c r="BQ58" s="27">
        <v>54.9</v>
      </c>
      <c r="BR58" s="27">
        <v>54.9</v>
      </c>
      <c r="BS58" s="27">
        <v>54.9</v>
      </c>
      <c r="BT58" s="27">
        <v>54.9</v>
      </c>
      <c r="BU58" s="27">
        <v>54.9</v>
      </c>
      <c r="BV58" s="27">
        <v>54.9</v>
      </c>
      <c r="BW58" s="27">
        <v>54.9</v>
      </c>
      <c r="BX58" s="27">
        <v>54.9</v>
      </c>
      <c r="BY58" s="27">
        <v>54.9</v>
      </c>
      <c r="BZ58" s="27">
        <v>54.9</v>
      </c>
      <c r="CA58" s="27">
        <v>54.9</v>
      </c>
      <c r="CB58" s="27">
        <v>53</v>
      </c>
      <c r="CC58" s="41">
        <f>E58-CB58</f>
        <v>3.700000000000003</v>
      </c>
      <c r="CD58" s="26">
        <f t="shared" si="9"/>
        <v>1.8000000000000043</v>
      </c>
      <c r="CE58" s="41">
        <f>CA58-CB58</f>
        <v>1.8999999999999986</v>
      </c>
      <c r="CF58" s="41">
        <f>H58-CE58</f>
        <v>-1.8999999999999986</v>
      </c>
      <c r="CG58" s="26">
        <f>H58-CD58</f>
        <v>-1.8000000000000043</v>
      </c>
      <c r="CH58" s="41">
        <f>CF58-CG58</f>
        <v>-0.09999999999999432</v>
      </c>
      <c r="CI58" s="41">
        <f>K58-CH58</f>
        <v>0.09999999999999432</v>
      </c>
      <c r="CJ58" s="26">
        <f>K58-CG58</f>
        <v>1.8000000000000043</v>
      </c>
      <c r="CK58" s="41">
        <f>CI58-CJ58</f>
        <v>-1.70000000000001</v>
      </c>
      <c r="CL58" s="41">
        <f>N58-CK58</f>
        <v>1.70000000000001</v>
      </c>
      <c r="CM58" s="26">
        <f>N58-CJ58</f>
        <v>-1.8000000000000043</v>
      </c>
      <c r="CN58" s="41">
        <f>CL58-CM58</f>
        <v>3.500000000000014</v>
      </c>
      <c r="CO58" s="41">
        <f>Q58-CN58</f>
        <v>-3.500000000000014</v>
      </c>
      <c r="CP58" s="26">
        <f>Q58-CM58</f>
        <v>1.8000000000000043</v>
      </c>
      <c r="CQ58" s="41">
        <f>CO58-CP58</f>
        <v>-5.3000000000000185</v>
      </c>
      <c r="CR58" s="41">
        <f>T58-CQ58</f>
        <v>5.3000000000000185</v>
      </c>
      <c r="CS58" s="26">
        <f>T58-CP58</f>
        <v>-1.8000000000000043</v>
      </c>
      <c r="CT58" s="41">
        <f>CR58-CS58</f>
        <v>7.100000000000023</v>
      </c>
      <c r="CU58" s="41">
        <f>W58-CT58</f>
        <v>-7.100000000000023</v>
      </c>
      <c r="CV58" s="26">
        <f>W58-CS58</f>
        <v>1.8000000000000043</v>
      </c>
      <c r="CW58" s="41">
        <f>CU58-CV58</f>
        <v>-8.900000000000027</v>
      </c>
      <c r="CX58" s="41">
        <f>Z58-CW58</f>
        <v>8.900000000000027</v>
      </c>
      <c r="CY58" s="26">
        <f>Z58-CV58</f>
        <v>-1.8000000000000043</v>
      </c>
      <c r="CZ58" s="43">
        <f t="shared" si="10"/>
        <v>0.4864864864864873</v>
      </c>
      <c r="DA58" s="29"/>
      <c r="DB58" s="28">
        <f>AK58-AJ58</f>
        <v>0.6000000000000014</v>
      </c>
      <c r="DC58" s="29" t="s">
        <v>216</v>
      </c>
      <c r="DD58" s="29" t="s">
        <v>247</v>
      </c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30"/>
      <c r="DQ58" s="30" t="s">
        <v>235</v>
      </c>
      <c r="DR58" s="44"/>
    </row>
    <row r="59" spans="1:122" ht="12.75">
      <c r="A59" s="32">
        <v>52</v>
      </c>
      <c r="B59" s="31" t="s">
        <v>154</v>
      </c>
      <c r="C59" s="27">
        <v>24</v>
      </c>
      <c r="D59" s="27">
        <v>166</v>
      </c>
      <c r="E59" s="27">
        <v>60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60</v>
      </c>
      <c r="S59" s="18">
        <v>59</v>
      </c>
      <c r="T59" s="18">
        <v>58</v>
      </c>
      <c r="U59" s="18">
        <v>56</v>
      </c>
      <c r="V59" s="18">
        <v>56</v>
      </c>
      <c r="W59" s="18">
        <v>56</v>
      </c>
      <c r="X59" s="18">
        <v>56</v>
      </c>
      <c r="Y59" s="18">
        <v>56</v>
      </c>
      <c r="Z59" s="18">
        <v>55.7</v>
      </c>
      <c r="AA59" s="18">
        <v>55.5</v>
      </c>
      <c r="AB59" s="18">
        <v>55.5</v>
      </c>
      <c r="AC59" s="18">
        <v>56.5</v>
      </c>
      <c r="AD59" s="18">
        <f>AC59+1</f>
        <v>57.5</v>
      </c>
      <c r="AE59" s="18">
        <f>AD59+1</f>
        <v>58.5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27">
        <v>58.5</v>
      </c>
      <c r="AP59" s="27">
        <v>58.5</v>
      </c>
      <c r="AQ59" s="27">
        <v>58.5</v>
      </c>
      <c r="AR59" s="27">
        <v>58.5</v>
      </c>
      <c r="AS59" s="27">
        <v>58.5</v>
      </c>
      <c r="AT59" s="27">
        <v>58.5</v>
      </c>
      <c r="AU59" s="27">
        <v>58.5</v>
      </c>
      <c r="AV59" s="46">
        <v>59</v>
      </c>
      <c r="AW59" s="27">
        <v>59</v>
      </c>
      <c r="AX59" s="27"/>
      <c r="AY59" s="27">
        <v>59.6</v>
      </c>
      <c r="AZ59" s="46">
        <v>57</v>
      </c>
      <c r="BA59" s="46">
        <v>56.7</v>
      </c>
      <c r="BB59" s="27">
        <v>56.7</v>
      </c>
      <c r="BC59" s="27">
        <v>56.7</v>
      </c>
      <c r="BD59" s="27"/>
      <c r="BE59" s="27"/>
      <c r="BF59" s="27"/>
      <c r="BG59" s="27"/>
      <c r="BH59" s="27"/>
      <c r="BI59" s="27"/>
      <c r="BJ59" s="27"/>
      <c r="BK59" s="27">
        <v>56.7</v>
      </c>
      <c r="BL59" s="27">
        <v>56.7</v>
      </c>
      <c r="BM59" s="27">
        <v>56.7</v>
      </c>
      <c r="BN59" s="27">
        <v>56.7</v>
      </c>
      <c r="BO59" s="27">
        <v>56.7</v>
      </c>
      <c r="BP59" s="27">
        <v>56.7</v>
      </c>
      <c r="BQ59" s="27">
        <v>56.7</v>
      </c>
      <c r="BR59" s="27">
        <v>56.7</v>
      </c>
      <c r="BS59" s="27">
        <v>56.7</v>
      </c>
      <c r="BT59" s="27">
        <v>56.7</v>
      </c>
      <c r="BU59" s="27">
        <v>56.7</v>
      </c>
      <c r="BV59" s="27">
        <v>56.7</v>
      </c>
      <c r="BW59" s="27">
        <v>56.7</v>
      </c>
      <c r="BX59" s="27">
        <v>56.7</v>
      </c>
      <c r="BY59" s="27">
        <v>56.7</v>
      </c>
      <c r="BZ59" s="27">
        <v>56.7</v>
      </c>
      <c r="CA59" s="27">
        <v>56.7</v>
      </c>
      <c r="CB59" s="27">
        <v>55</v>
      </c>
      <c r="CC59" s="41">
        <f>E59-CB59</f>
        <v>5</v>
      </c>
      <c r="CD59" s="26">
        <f t="shared" si="9"/>
        <v>3.299999999999997</v>
      </c>
      <c r="CE59" s="41">
        <f>CA59-CB59</f>
        <v>1.7000000000000028</v>
      </c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3">
        <f t="shared" si="10"/>
        <v>0.6599999999999995</v>
      </c>
      <c r="DA59" s="29"/>
      <c r="DB59" s="28"/>
      <c r="DC59" s="29" t="s">
        <v>158</v>
      </c>
      <c r="DD59" s="29" t="s">
        <v>158</v>
      </c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30"/>
      <c r="DQ59" s="30" t="s">
        <v>155</v>
      </c>
      <c r="DR59" s="44">
        <v>40352</v>
      </c>
    </row>
    <row r="60" spans="1:122" ht="12.75">
      <c r="A60" s="32">
        <v>53</v>
      </c>
      <c r="B60" s="31" t="s">
        <v>106</v>
      </c>
      <c r="C60" s="27">
        <v>23</v>
      </c>
      <c r="D60" s="27">
        <v>163</v>
      </c>
      <c r="E60" s="27">
        <v>55</v>
      </c>
      <c r="F60" s="18">
        <v>54.8</v>
      </c>
      <c r="G60" s="18">
        <v>54.5</v>
      </c>
      <c r="H60" s="18">
        <v>54.3</v>
      </c>
      <c r="I60" s="18">
        <v>54.3</v>
      </c>
      <c r="J60" s="18">
        <v>54.3</v>
      </c>
      <c r="K60" s="18">
        <v>53.5</v>
      </c>
      <c r="L60" s="18">
        <v>53.5</v>
      </c>
      <c r="M60" s="18">
        <v>53.5</v>
      </c>
      <c r="N60" s="18">
        <v>53.5</v>
      </c>
      <c r="O60" s="18">
        <v>53.7</v>
      </c>
      <c r="P60" s="18">
        <v>53.7</v>
      </c>
      <c r="Q60" s="18">
        <v>53.7</v>
      </c>
      <c r="R60" s="18">
        <v>53.5</v>
      </c>
      <c r="S60" s="18">
        <v>53.5</v>
      </c>
      <c r="T60" s="18">
        <v>52</v>
      </c>
      <c r="U60" s="18">
        <v>52</v>
      </c>
      <c r="V60" s="18">
        <v>52</v>
      </c>
      <c r="W60" s="18">
        <v>52</v>
      </c>
      <c r="X60" s="18">
        <v>53.9</v>
      </c>
      <c r="Y60" s="18">
        <v>53.9</v>
      </c>
      <c r="Z60" s="18">
        <v>53.9</v>
      </c>
      <c r="AA60" s="18">
        <f>X60+1</f>
        <v>54.9</v>
      </c>
      <c r="AB60" s="18">
        <v>54.9</v>
      </c>
      <c r="AC60" s="18">
        <v>55.9</v>
      </c>
      <c r="AD60" s="18">
        <f>AC60+1</f>
        <v>56.9</v>
      </c>
      <c r="AE60" s="18">
        <v>53.7</v>
      </c>
      <c r="AF60" s="18">
        <v>53.7</v>
      </c>
      <c r="AG60" s="18">
        <v>52.5</v>
      </c>
      <c r="AH60" s="18"/>
      <c r="AI60" s="18"/>
      <c r="AJ60" s="18"/>
      <c r="AK60" s="18"/>
      <c r="AL60" s="18"/>
      <c r="AM60" s="18"/>
      <c r="AN60" s="18"/>
      <c r="AO60" s="27">
        <v>52.5</v>
      </c>
      <c r="AP60" s="27">
        <v>52.5</v>
      </c>
      <c r="AQ60" s="27">
        <v>52.5</v>
      </c>
      <c r="AR60" s="27">
        <v>52.5</v>
      </c>
      <c r="AS60" s="27">
        <v>52.5</v>
      </c>
      <c r="AT60" s="27">
        <v>52.5</v>
      </c>
      <c r="AU60" s="27">
        <v>52.5</v>
      </c>
      <c r="AV60" s="27">
        <v>52.5</v>
      </c>
      <c r="AW60" s="27">
        <v>52.5</v>
      </c>
      <c r="AX60" s="27">
        <v>52.5</v>
      </c>
      <c r="AY60" s="27">
        <v>52.5</v>
      </c>
      <c r="AZ60" s="27">
        <v>52.5</v>
      </c>
      <c r="BA60" s="27">
        <v>52.5</v>
      </c>
      <c r="BB60" s="27">
        <v>52.5</v>
      </c>
      <c r="BC60" s="27">
        <v>52.5</v>
      </c>
      <c r="BD60" s="27"/>
      <c r="BE60" s="27"/>
      <c r="BF60" s="27"/>
      <c r="BG60" s="27"/>
      <c r="BH60" s="27"/>
      <c r="BI60" s="27"/>
      <c r="BJ60" s="27"/>
      <c r="BK60" s="27">
        <v>52.5</v>
      </c>
      <c r="BL60" s="27">
        <v>52.5</v>
      </c>
      <c r="BM60" s="27">
        <v>52.5</v>
      </c>
      <c r="BN60" s="27">
        <v>52.5</v>
      </c>
      <c r="BO60" s="27">
        <v>52.5</v>
      </c>
      <c r="BP60" s="27">
        <v>52.5</v>
      </c>
      <c r="BQ60" s="27">
        <v>52.5</v>
      </c>
      <c r="BR60" s="27">
        <v>52.5</v>
      </c>
      <c r="BS60" s="27">
        <v>52.5</v>
      </c>
      <c r="BT60" s="27">
        <v>52.5</v>
      </c>
      <c r="BU60" s="27">
        <v>52.5</v>
      </c>
      <c r="BV60" s="27">
        <v>52.5</v>
      </c>
      <c r="BW60" s="27">
        <v>52.5</v>
      </c>
      <c r="BX60" s="27">
        <v>52.5</v>
      </c>
      <c r="BY60" s="27">
        <v>52.5</v>
      </c>
      <c r="BZ60" s="27">
        <v>52.5</v>
      </c>
      <c r="CA60" s="27">
        <v>52.5</v>
      </c>
      <c r="CB60" s="27">
        <v>51</v>
      </c>
      <c r="CC60" s="41">
        <f>E60-CB60</f>
        <v>4</v>
      </c>
      <c r="CD60" s="26">
        <f t="shared" si="9"/>
        <v>2.5</v>
      </c>
      <c r="CE60" s="41">
        <f>CA60-CB60</f>
        <v>1.5</v>
      </c>
      <c r="CF60" s="41">
        <f>H60-CE60</f>
        <v>52.8</v>
      </c>
      <c r="CG60" s="26">
        <f>H60-CD60</f>
        <v>51.8</v>
      </c>
      <c r="CH60" s="41">
        <f>CF60-CG60</f>
        <v>1</v>
      </c>
      <c r="CI60" s="41">
        <f>K60-CH60</f>
        <v>52.5</v>
      </c>
      <c r="CJ60" s="26">
        <f>K60-CG60</f>
        <v>1.7000000000000028</v>
      </c>
      <c r="CK60" s="41">
        <f>CI60-CJ60</f>
        <v>50.8</v>
      </c>
      <c r="CL60" s="41">
        <f>N60-CK60</f>
        <v>2.700000000000003</v>
      </c>
      <c r="CM60" s="26">
        <f>N60-CJ60</f>
        <v>51.8</v>
      </c>
      <c r="CN60" s="41">
        <f>CL60-CM60</f>
        <v>-49.099999999999994</v>
      </c>
      <c r="CO60" s="41">
        <f>Q60-CN60</f>
        <v>102.8</v>
      </c>
      <c r="CP60" s="26">
        <f>Q60-CM60</f>
        <v>1.9000000000000057</v>
      </c>
      <c r="CQ60" s="41">
        <f>CO60-CP60</f>
        <v>100.89999999999999</v>
      </c>
      <c r="CR60" s="41">
        <f>T60-CQ60</f>
        <v>-48.89999999999999</v>
      </c>
      <c r="CS60" s="26">
        <f>T60-CP60</f>
        <v>50.099999999999994</v>
      </c>
      <c r="CT60" s="41">
        <f>CR60-CS60</f>
        <v>-98.99999999999999</v>
      </c>
      <c r="CU60" s="41">
        <f>W60-CT60</f>
        <v>151</v>
      </c>
      <c r="CV60" s="26">
        <f>W60-CS60</f>
        <v>1.9000000000000057</v>
      </c>
      <c r="CW60" s="41">
        <f>CU60-CV60</f>
        <v>149.1</v>
      </c>
      <c r="CX60" s="41">
        <f>Z60-CW60</f>
        <v>-95.19999999999999</v>
      </c>
      <c r="CY60" s="26">
        <f>Z60-CV60</f>
        <v>51.99999999999999</v>
      </c>
      <c r="CZ60" s="43">
        <f t="shared" si="10"/>
        <v>0.625</v>
      </c>
      <c r="DA60" s="29">
        <f>E60</f>
        <v>55</v>
      </c>
      <c r="DB60" s="28"/>
      <c r="DC60" s="29" t="s">
        <v>107</v>
      </c>
      <c r="DD60" s="29" t="s">
        <v>172</v>
      </c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30" t="s">
        <v>108</v>
      </c>
      <c r="DQ60" s="30" t="s">
        <v>109</v>
      </c>
      <c r="DR60" s="44" t="s">
        <v>53</v>
      </c>
    </row>
    <row r="61" spans="1:122" ht="12.75">
      <c r="A61" s="32">
        <v>54</v>
      </c>
      <c r="B61" s="31" t="s">
        <v>153</v>
      </c>
      <c r="C61" s="27">
        <v>29</v>
      </c>
      <c r="D61" s="27">
        <v>170</v>
      </c>
      <c r="E61" s="27">
        <v>61.5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58">
        <v>61.5</v>
      </c>
      <c r="BR61" s="58">
        <v>61.5</v>
      </c>
      <c r="BS61" s="58">
        <v>61.5</v>
      </c>
      <c r="BT61" s="58">
        <v>61.5</v>
      </c>
      <c r="BU61" s="58">
        <v>61.5</v>
      </c>
      <c r="BV61" s="58">
        <v>61.5</v>
      </c>
      <c r="BW61" s="27">
        <v>61.5</v>
      </c>
      <c r="BX61" s="27">
        <v>61.5</v>
      </c>
      <c r="BY61" s="27">
        <v>61.5</v>
      </c>
      <c r="BZ61" s="27">
        <v>61.5</v>
      </c>
      <c r="CA61" s="27">
        <v>61.5</v>
      </c>
      <c r="CB61" s="27">
        <v>59</v>
      </c>
      <c r="CC61" s="41">
        <f>E61-CB61</f>
        <v>2.5</v>
      </c>
      <c r="CD61" s="26">
        <f t="shared" si="9"/>
        <v>0</v>
      </c>
      <c r="CE61" s="41">
        <f>CA61-CB61</f>
        <v>2.5</v>
      </c>
      <c r="CF61" s="41">
        <f>H61-CE61</f>
        <v>-2.5</v>
      </c>
      <c r="CG61" s="26">
        <f>H61-CD61</f>
        <v>0</v>
      </c>
      <c r="CH61" s="41">
        <f>CF61-CG61</f>
        <v>-2.5</v>
      </c>
      <c r="CI61" s="41">
        <f>K61-CH61</f>
        <v>2.5</v>
      </c>
      <c r="CJ61" s="26">
        <f>K61-CG61</f>
        <v>0</v>
      </c>
      <c r="CK61" s="41">
        <f>CI61-CJ61</f>
        <v>2.5</v>
      </c>
      <c r="CL61" s="41">
        <f>N61-CK61</f>
        <v>-2.5</v>
      </c>
      <c r="CM61" s="26">
        <f>N61-CJ61</f>
        <v>0</v>
      </c>
      <c r="CN61" s="41">
        <f>CL61-CM61</f>
        <v>-2.5</v>
      </c>
      <c r="CO61" s="41">
        <f>Q61-CN61</f>
        <v>2.5</v>
      </c>
      <c r="CP61" s="26">
        <f>Q61-CM61</f>
        <v>0</v>
      </c>
      <c r="CQ61" s="41">
        <f>CO61-CP61</f>
        <v>2.5</v>
      </c>
      <c r="CR61" s="41">
        <f>T61-CQ61</f>
        <v>-2.5</v>
      </c>
      <c r="CS61" s="26">
        <f>T61-CP61</f>
        <v>0</v>
      </c>
      <c r="CT61" s="41">
        <f>CR61-CS61</f>
        <v>-2.5</v>
      </c>
      <c r="CU61" s="41">
        <f>W61-CT61</f>
        <v>2.5</v>
      </c>
      <c r="CV61" s="26">
        <f>W61-CS61</f>
        <v>0</v>
      </c>
      <c r="CW61" s="41">
        <f>CU61-CV61</f>
        <v>2.5</v>
      </c>
      <c r="CX61" s="41">
        <f>Z61-CW61</f>
        <v>-2.5</v>
      </c>
      <c r="CY61" s="26">
        <f>Z61-CV61</f>
        <v>0</v>
      </c>
      <c r="CZ61" s="43">
        <f t="shared" si="10"/>
        <v>0</v>
      </c>
      <c r="DA61" s="29"/>
      <c r="DB61" s="28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30"/>
      <c r="DQ61" s="30"/>
      <c r="DR61" s="44"/>
    </row>
    <row r="62" spans="1:122" ht="12.75">
      <c r="A62" s="21"/>
      <c r="B62" s="22" t="s">
        <v>140</v>
      </c>
      <c r="C62" s="2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4"/>
      <c r="CD62" s="24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5"/>
      <c r="DA62" s="20"/>
      <c r="DB62" s="20"/>
      <c r="DC62" s="20"/>
      <c r="DD62" s="20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</row>
    <row r="63" spans="1:122" ht="12.75">
      <c r="A63" s="32">
        <v>1</v>
      </c>
      <c r="B63" s="31" t="s">
        <v>141</v>
      </c>
      <c r="C63" s="27">
        <v>24</v>
      </c>
      <c r="D63" s="27">
        <v>165</v>
      </c>
      <c r="E63" s="27">
        <v>61.5</v>
      </c>
      <c r="F63" s="18">
        <v>60</v>
      </c>
      <c r="G63" s="18">
        <v>60.7</v>
      </c>
      <c r="H63" s="18">
        <v>60</v>
      </c>
      <c r="I63" s="18">
        <v>61</v>
      </c>
      <c r="J63" s="18">
        <v>60</v>
      </c>
      <c r="K63" s="18">
        <v>59.5</v>
      </c>
      <c r="L63" s="18">
        <v>59.2</v>
      </c>
      <c r="M63" s="18">
        <v>59</v>
      </c>
      <c r="N63" s="18">
        <v>58.4</v>
      </c>
      <c r="O63" s="18">
        <v>57.8</v>
      </c>
      <c r="P63" s="18">
        <v>56.7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>
        <v>57</v>
      </c>
      <c r="CC63" s="41">
        <f>E63-CB63</f>
        <v>4.5</v>
      </c>
      <c r="CD63" s="26"/>
      <c r="CE63" s="41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3">
        <f>CD63/CC63</f>
        <v>0</v>
      </c>
      <c r="DA63" s="29">
        <f>E63</f>
        <v>61.5</v>
      </c>
      <c r="DB63" s="28"/>
      <c r="DC63" s="29" t="s">
        <v>142</v>
      </c>
      <c r="DD63" s="29" t="s">
        <v>143</v>
      </c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>
        <v>59</v>
      </c>
      <c r="DP63" s="30" t="s">
        <v>144</v>
      </c>
      <c r="DQ63" s="30" t="s">
        <v>145</v>
      </c>
      <c r="DR63" s="44" t="s">
        <v>53</v>
      </c>
    </row>
    <row r="64" spans="1:122" ht="12.75">
      <c r="A64" s="32">
        <v>2</v>
      </c>
      <c r="B64" s="31" t="s">
        <v>101</v>
      </c>
      <c r="C64" s="27">
        <v>27</v>
      </c>
      <c r="D64" s="27">
        <v>173</v>
      </c>
      <c r="E64" s="27">
        <v>59</v>
      </c>
      <c r="F64" s="18">
        <v>59</v>
      </c>
      <c r="G64" s="18">
        <v>59</v>
      </c>
      <c r="H64" s="18">
        <v>58.5</v>
      </c>
      <c r="I64" s="18">
        <v>58.5</v>
      </c>
      <c r="J64" s="18">
        <v>58.5</v>
      </c>
      <c r="K64" s="18">
        <v>58.5</v>
      </c>
      <c r="L64" s="18">
        <v>57.3</v>
      </c>
      <c r="M64" s="18">
        <v>57.3</v>
      </c>
      <c r="N64" s="18">
        <v>57.3</v>
      </c>
      <c r="O64" s="18">
        <v>57.3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>
        <v>57.5</v>
      </c>
      <c r="CC64" s="41">
        <f>E64-CB64</f>
        <v>1.5</v>
      </c>
      <c r="CD64" s="26"/>
      <c r="CE64" s="41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3">
        <f aca="true" t="shared" si="11" ref="CZ64:CZ69">CD64/CC64</f>
        <v>0</v>
      </c>
      <c r="DA64" s="29"/>
      <c r="DB64" s="28"/>
      <c r="DC64" s="29" t="s">
        <v>102</v>
      </c>
      <c r="DD64" s="29" t="s">
        <v>103</v>
      </c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30" t="s">
        <v>104</v>
      </c>
      <c r="DQ64" s="30" t="s">
        <v>105</v>
      </c>
      <c r="DR64" s="44">
        <v>40274</v>
      </c>
    </row>
    <row r="65" spans="1:122" ht="12.75">
      <c r="A65" s="32">
        <v>3</v>
      </c>
      <c r="B65" s="31" t="s">
        <v>126</v>
      </c>
      <c r="C65" s="27">
        <v>25</v>
      </c>
      <c r="D65" s="27">
        <v>172</v>
      </c>
      <c r="E65" s="27">
        <v>55</v>
      </c>
      <c r="F65" s="18"/>
      <c r="G65" s="18"/>
      <c r="H65" s="18"/>
      <c r="I65" s="18"/>
      <c r="J65" s="18"/>
      <c r="K65" s="18"/>
      <c r="L65" s="18"/>
      <c r="M65" s="18"/>
      <c r="N65" s="18">
        <v>55</v>
      </c>
      <c r="O65" s="18">
        <v>54</v>
      </c>
      <c r="P65" s="18">
        <v>54</v>
      </c>
      <c r="Q65" s="18">
        <v>54</v>
      </c>
      <c r="R65" s="18">
        <v>54</v>
      </c>
      <c r="S65" s="18">
        <v>54</v>
      </c>
      <c r="T65" s="18">
        <v>52</v>
      </c>
      <c r="U65" s="18">
        <v>50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>
        <v>52</v>
      </c>
      <c r="CC65" s="41">
        <f>E65-CB65</f>
        <v>3</v>
      </c>
      <c r="CD65" s="26"/>
      <c r="CE65" s="41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3">
        <f t="shared" si="11"/>
        <v>0</v>
      </c>
      <c r="DA65" s="29"/>
      <c r="DB65" s="28"/>
      <c r="DC65" s="29" t="s">
        <v>127</v>
      </c>
      <c r="DD65" s="29" t="s">
        <v>128</v>
      </c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30" t="s">
        <v>129</v>
      </c>
      <c r="DQ65" s="30" t="s">
        <v>130</v>
      </c>
      <c r="DR65" s="44">
        <v>40322</v>
      </c>
    </row>
    <row r="66" spans="1:122" ht="12.75">
      <c r="A66" s="32">
        <v>4</v>
      </c>
      <c r="B66" s="31" t="s">
        <v>90</v>
      </c>
      <c r="C66" s="27">
        <v>34</v>
      </c>
      <c r="D66" s="27">
        <v>165</v>
      </c>
      <c r="E66" s="27">
        <v>59.7</v>
      </c>
      <c r="F66" s="18">
        <v>59</v>
      </c>
      <c r="G66" s="18">
        <v>59.7</v>
      </c>
      <c r="H66" s="18">
        <v>59.7</v>
      </c>
      <c r="I66" s="18">
        <v>58.7</v>
      </c>
      <c r="J66" s="18">
        <v>58.5</v>
      </c>
      <c r="K66" s="18">
        <v>58.5</v>
      </c>
      <c r="L66" s="18">
        <v>58.4</v>
      </c>
      <c r="M66" s="18">
        <v>58</v>
      </c>
      <c r="N66" s="18">
        <v>57.6</v>
      </c>
      <c r="O66" s="18">
        <v>56.6</v>
      </c>
      <c r="P66" s="18">
        <v>56.4</v>
      </c>
      <c r="Q66" s="18">
        <v>56</v>
      </c>
      <c r="R66" s="18">
        <v>55.6</v>
      </c>
      <c r="S66" s="18">
        <v>55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>
        <v>55</v>
      </c>
      <c r="CC66" s="41">
        <f>E66-CB66</f>
        <v>4.700000000000003</v>
      </c>
      <c r="CD66" s="26"/>
      <c r="CE66" s="41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3">
        <f t="shared" si="11"/>
        <v>0</v>
      </c>
      <c r="DA66" s="29">
        <f>E66</f>
        <v>59.7</v>
      </c>
      <c r="DB66" s="28"/>
      <c r="DC66" s="29" t="s">
        <v>91</v>
      </c>
      <c r="DD66" s="29" t="s">
        <v>156</v>
      </c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30" t="s">
        <v>92</v>
      </c>
      <c r="DQ66" s="30" t="s">
        <v>93</v>
      </c>
      <c r="DR66" s="44" t="s">
        <v>53</v>
      </c>
    </row>
    <row r="67" spans="1:122" ht="12.75">
      <c r="A67" s="32">
        <v>5</v>
      </c>
      <c r="B67" s="31" t="s">
        <v>117</v>
      </c>
      <c r="C67" s="27">
        <v>25</v>
      </c>
      <c r="D67" s="27">
        <v>170</v>
      </c>
      <c r="E67" s="27">
        <v>65</v>
      </c>
      <c r="F67" s="18"/>
      <c r="G67" s="18"/>
      <c r="H67" s="18"/>
      <c r="I67" s="18"/>
      <c r="J67" s="18"/>
      <c r="K67" s="18"/>
      <c r="L67" s="18"/>
      <c r="M67" s="18">
        <v>65</v>
      </c>
      <c r="N67" s="18">
        <v>64</v>
      </c>
      <c r="O67" s="18">
        <v>63.5</v>
      </c>
      <c r="P67" s="18">
        <v>63</v>
      </c>
      <c r="Q67" s="18">
        <v>63</v>
      </c>
      <c r="R67" s="18">
        <v>62</v>
      </c>
      <c r="S67" s="18">
        <v>62</v>
      </c>
      <c r="T67" s="18">
        <v>62</v>
      </c>
      <c r="U67" s="18">
        <v>61.7</v>
      </c>
      <c r="V67" s="18">
        <v>61.8</v>
      </c>
      <c r="W67" s="18">
        <v>60.3</v>
      </c>
      <c r="X67" s="18">
        <v>60.2</v>
      </c>
      <c r="Y67" s="18">
        <v>60.3</v>
      </c>
      <c r="Z67" s="18">
        <v>60.1</v>
      </c>
      <c r="AA67" s="18">
        <v>60</v>
      </c>
      <c r="AB67" s="18">
        <v>60</v>
      </c>
      <c r="AC67" s="18">
        <v>60</v>
      </c>
      <c r="AD67" s="18">
        <v>60</v>
      </c>
      <c r="AE67" s="18">
        <v>59.9</v>
      </c>
      <c r="AF67" s="18">
        <v>58.7</v>
      </c>
      <c r="AG67" s="18">
        <v>58.8</v>
      </c>
      <c r="AH67" s="18"/>
      <c r="AI67" s="18">
        <v>58.6</v>
      </c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>
        <v>59</v>
      </c>
      <c r="CC67" s="41">
        <f>E67-CB67</f>
        <v>6</v>
      </c>
      <c r="CD67" s="26"/>
      <c r="CE67" s="41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3">
        <f t="shared" si="11"/>
        <v>0</v>
      </c>
      <c r="DA67" s="29"/>
      <c r="DB67" s="28"/>
      <c r="DC67" s="29" t="s">
        <v>118</v>
      </c>
      <c r="DD67" s="29" t="s">
        <v>218</v>
      </c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30" t="s">
        <v>119</v>
      </c>
      <c r="DQ67" s="30" t="s">
        <v>120</v>
      </c>
      <c r="DR67" s="44">
        <v>40321</v>
      </c>
    </row>
    <row r="68" spans="1:122" ht="12.75">
      <c r="A68" s="32">
        <v>6</v>
      </c>
      <c r="B68" s="31" t="s">
        <v>189</v>
      </c>
      <c r="C68" s="27">
        <v>25</v>
      </c>
      <c r="D68" s="27">
        <v>168</v>
      </c>
      <c r="E68" s="27">
        <v>61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v>59</v>
      </c>
      <c r="AA68" s="18">
        <v>58</v>
      </c>
      <c r="AB68" s="18">
        <v>58</v>
      </c>
      <c r="AC68" s="18">
        <v>57</v>
      </c>
      <c r="AD68" s="18">
        <v>56.6</v>
      </c>
      <c r="AE68" s="18">
        <v>56</v>
      </c>
      <c r="AF68" s="18">
        <v>55</v>
      </c>
      <c r="AG68" s="18">
        <v>54</v>
      </c>
      <c r="AH68" s="18">
        <v>53.5</v>
      </c>
      <c r="AI68" s="18"/>
      <c r="AJ68" s="18">
        <v>53</v>
      </c>
      <c r="AK68" s="18"/>
      <c r="AL68" s="18"/>
      <c r="AM68" s="18"/>
      <c r="AN68" s="1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>
        <v>54</v>
      </c>
      <c r="CC68" s="41">
        <f>E68-CB68</f>
        <v>7</v>
      </c>
      <c r="CD68" s="26"/>
      <c r="CE68" s="41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3">
        <f t="shared" si="11"/>
        <v>0</v>
      </c>
      <c r="DA68" s="29"/>
      <c r="DB68" s="28"/>
      <c r="DC68" s="29" t="s">
        <v>193</v>
      </c>
      <c r="DD68" s="29" t="s">
        <v>227</v>
      </c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30"/>
      <c r="DQ68" s="30" t="s">
        <v>202</v>
      </c>
      <c r="DR68" s="44"/>
    </row>
    <row r="69" spans="1:122" ht="12.75">
      <c r="A69" s="32">
        <v>7</v>
      </c>
      <c r="B69" s="31" t="s">
        <v>114</v>
      </c>
      <c r="C69" s="27">
        <v>25</v>
      </c>
      <c r="D69" s="27">
        <v>163</v>
      </c>
      <c r="E69" s="27">
        <v>61</v>
      </c>
      <c r="F69" s="18"/>
      <c r="G69" s="18"/>
      <c r="H69" s="18"/>
      <c r="I69" s="18"/>
      <c r="J69" s="18"/>
      <c r="K69" s="18"/>
      <c r="L69" s="18">
        <v>60</v>
      </c>
      <c r="M69" s="18">
        <v>59.4</v>
      </c>
      <c r="N69" s="18">
        <v>59</v>
      </c>
      <c r="O69" s="18">
        <v>58.6</v>
      </c>
      <c r="P69" s="18">
        <v>58.6</v>
      </c>
      <c r="Q69" s="18">
        <v>58.6</v>
      </c>
      <c r="R69" s="18">
        <v>57.75</v>
      </c>
      <c r="S69" s="18">
        <v>57.7</v>
      </c>
      <c r="T69" s="18">
        <v>57</v>
      </c>
      <c r="U69" s="18">
        <v>57</v>
      </c>
      <c r="V69" s="18">
        <v>56.5</v>
      </c>
      <c r="W69" s="18">
        <v>56.5</v>
      </c>
      <c r="X69" s="18">
        <v>55</v>
      </c>
      <c r="Y69" s="18">
        <v>55</v>
      </c>
      <c r="Z69" s="18">
        <v>55</v>
      </c>
      <c r="AA69" s="18">
        <v>55</v>
      </c>
      <c r="AB69" s="18">
        <v>55</v>
      </c>
      <c r="AC69" s="18">
        <v>55</v>
      </c>
      <c r="AD69" s="18">
        <v>55</v>
      </c>
      <c r="AE69" s="18">
        <v>55.7</v>
      </c>
      <c r="AF69" s="18">
        <v>55.7</v>
      </c>
      <c r="AG69" s="18" t="s">
        <v>228</v>
      </c>
      <c r="AH69" s="18"/>
      <c r="AI69" s="18"/>
      <c r="AJ69" s="18"/>
      <c r="AK69" s="18"/>
      <c r="AL69" s="18"/>
      <c r="AM69" s="18"/>
      <c r="AN69" s="1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>
        <v>53</v>
      </c>
      <c r="CC69" s="41">
        <f>E69-CB69</f>
        <v>8</v>
      </c>
      <c r="CD69" s="26"/>
      <c r="CE69" s="41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3">
        <f t="shared" si="11"/>
        <v>0</v>
      </c>
      <c r="DA69" s="29"/>
      <c r="DB69" s="28"/>
      <c r="DC69" s="29" t="s">
        <v>115</v>
      </c>
      <c r="DD69" s="29" t="s">
        <v>181</v>
      </c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30" t="s">
        <v>74</v>
      </c>
      <c r="DQ69" s="30" t="s">
        <v>116</v>
      </c>
      <c r="DR69" s="44">
        <v>40299</v>
      </c>
    </row>
    <row r="70" spans="1:122" ht="12.75">
      <c r="A70" s="32">
        <v>8</v>
      </c>
      <c r="B70" s="31" t="s">
        <v>220</v>
      </c>
      <c r="C70" s="27"/>
      <c r="D70" s="27">
        <v>160</v>
      </c>
      <c r="E70" s="27">
        <v>55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>
        <v>55</v>
      </c>
      <c r="AI70" s="18"/>
      <c r="AJ70" s="18">
        <v>53.9</v>
      </c>
      <c r="AK70" s="18">
        <v>53</v>
      </c>
      <c r="AL70" s="18">
        <v>51.4</v>
      </c>
      <c r="AM70" s="18"/>
      <c r="AN70" s="18">
        <v>50.9</v>
      </c>
      <c r="AO70" s="27">
        <v>50.9</v>
      </c>
      <c r="AP70" s="27">
        <v>50.9</v>
      </c>
      <c r="AQ70" s="27">
        <v>49.5</v>
      </c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>
        <v>50</v>
      </c>
      <c r="CC70" s="41">
        <f>E70-CB70</f>
        <v>5</v>
      </c>
      <c r="CD70" s="26"/>
      <c r="CE70" s="41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3">
        <f aca="true" t="shared" si="12" ref="CZ70:CZ75">CD70/CC70</f>
        <v>0</v>
      </c>
      <c r="DA70" s="29"/>
      <c r="DB70" s="28">
        <f>AK70-AJ70</f>
        <v>-0.8999999999999986</v>
      </c>
      <c r="DC70" s="29" t="s">
        <v>221</v>
      </c>
      <c r="DD70" s="29" t="s">
        <v>246</v>
      </c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30"/>
      <c r="DQ70" s="30" t="s">
        <v>222</v>
      </c>
      <c r="DR70" s="44"/>
    </row>
    <row r="71" spans="1:122" ht="12.75">
      <c r="A71" s="32">
        <v>9</v>
      </c>
      <c r="B71" s="31" t="s">
        <v>110</v>
      </c>
      <c r="C71" s="27">
        <v>21</v>
      </c>
      <c r="D71" s="27">
        <v>162</v>
      </c>
      <c r="E71" s="27">
        <v>54</v>
      </c>
      <c r="F71" s="18">
        <v>54</v>
      </c>
      <c r="G71" s="18">
        <v>54</v>
      </c>
      <c r="H71" s="18">
        <v>54</v>
      </c>
      <c r="I71" s="18">
        <v>53</v>
      </c>
      <c r="J71" s="18">
        <v>53</v>
      </c>
      <c r="K71" s="18">
        <v>53</v>
      </c>
      <c r="L71" s="18">
        <v>53</v>
      </c>
      <c r="M71" s="18">
        <v>52</v>
      </c>
      <c r="N71" s="18">
        <v>52</v>
      </c>
      <c r="O71" s="18">
        <v>53</v>
      </c>
      <c r="P71" s="18">
        <v>52</v>
      </c>
      <c r="Q71" s="18">
        <v>52</v>
      </c>
      <c r="R71" s="18">
        <v>52</v>
      </c>
      <c r="S71" s="18">
        <v>52</v>
      </c>
      <c r="T71" s="18">
        <v>51</v>
      </c>
      <c r="U71" s="18"/>
      <c r="V71" s="18"/>
      <c r="W71" s="18" t="s">
        <v>191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>
        <v>51</v>
      </c>
      <c r="CC71" s="41">
        <f>E71-CB71</f>
        <v>3</v>
      </c>
      <c r="CD71" s="26"/>
      <c r="CE71" s="41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3">
        <f t="shared" si="12"/>
        <v>0</v>
      </c>
      <c r="DA71" s="29"/>
      <c r="DB71" s="28"/>
      <c r="DC71" s="29" t="s">
        <v>111</v>
      </c>
      <c r="DD71" s="29" t="s">
        <v>163</v>
      </c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30" t="s">
        <v>112</v>
      </c>
      <c r="DQ71" s="30" t="s">
        <v>113</v>
      </c>
      <c r="DR71" s="44">
        <v>40263</v>
      </c>
    </row>
    <row r="72" spans="1:122" ht="12.75">
      <c r="A72" s="32">
        <v>10</v>
      </c>
      <c r="B72" s="31" t="s">
        <v>64</v>
      </c>
      <c r="C72" s="27">
        <v>23</v>
      </c>
      <c r="D72" s="27">
        <v>172</v>
      </c>
      <c r="E72" s="27">
        <v>74</v>
      </c>
      <c r="F72" s="18">
        <v>73.2</v>
      </c>
      <c r="G72" s="18">
        <v>73.2</v>
      </c>
      <c r="H72" s="18">
        <v>72</v>
      </c>
      <c r="I72" s="18">
        <v>73</v>
      </c>
      <c r="J72" s="18">
        <v>73</v>
      </c>
      <c r="K72" s="18">
        <v>73</v>
      </c>
      <c r="L72" s="18">
        <v>73</v>
      </c>
      <c r="M72" s="18">
        <v>72</v>
      </c>
      <c r="N72" s="18">
        <v>70</v>
      </c>
      <c r="O72" s="18">
        <v>68.8</v>
      </c>
      <c r="P72" s="18">
        <v>68.8</v>
      </c>
      <c r="Q72" s="18">
        <v>67</v>
      </c>
      <c r="R72" s="18">
        <v>67</v>
      </c>
      <c r="S72" s="18">
        <v>67</v>
      </c>
      <c r="T72" s="18">
        <v>67</v>
      </c>
      <c r="U72" s="18">
        <v>66</v>
      </c>
      <c r="V72" s="18">
        <v>66.7</v>
      </c>
      <c r="W72" s="18" t="s">
        <v>191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>
        <v>60</v>
      </c>
      <c r="CC72" s="41">
        <f>E72-CB72</f>
        <v>14</v>
      </c>
      <c r="CD72" s="26"/>
      <c r="CE72" s="41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3">
        <f t="shared" si="12"/>
        <v>0</v>
      </c>
      <c r="DA72" s="29"/>
      <c r="DB72" s="28"/>
      <c r="DC72" s="29" t="s">
        <v>65</v>
      </c>
      <c r="DD72" s="29" t="s">
        <v>167</v>
      </c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30" t="s">
        <v>66</v>
      </c>
      <c r="DQ72" s="30" t="s">
        <v>67</v>
      </c>
      <c r="DR72" s="44" t="s">
        <v>53</v>
      </c>
    </row>
    <row r="73" spans="1:122" ht="14.25" customHeight="1">
      <c r="A73" s="32">
        <v>11</v>
      </c>
      <c r="B73" s="31" t="s">
        <v>190</v>
      </c>
      <c r="C73" s="27">
        <v>27</v>
      </c>
      <c r="D73" s="27">
        <v>165</v>
      </c>
      <c r="E73" s="27">
        <v>82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v>81.2</v>
      </c>
      <c r="AB73" s="18">
        <v>81</v>
      </c>
      <c r="AC73" s="18">
        <v>80</v>
      </c>
      <c r="AD73" s="18">
        <v>80</v>
      </c>
      <c r="AE73" s="18">
        <v>79</v>
      </c>
      <c r="AF73" s="18">
        <v>79</v>
      </c>
      <c r="AG73" s="18">
        <v>79</v>
      </c>
      <c r="AH73" s="18"/>
      <c r="AI73" s="18">
        <v>79</v>
      </c>
      <c r="AJ73" s="18"/>
      <c r="AK73" s="18"/>
      <c r="AL73" s="18">
        <v>79</v>
      </c>
      <c r="AM73" s="18">
        <v>79</v>
      </c>
      <c r="AN73" s="18">
        <v>79</v>
      </c>
      <c r="AO73" s="27">
        <v>78</v>
      </c>
      <c r="AP73" s="27">
        <v>77</v>
      </c>
      <c r="AQ73" s="27">
        <v>77</v>
      </c>
      <c r="AR73" s="46">
        <v>77</v>
      </c>
      <c r="AS73" s="27">
        <v>77</v>
      </c>
      <c r="AT73" s="27">
        <v>77</v>
      </c>
      <c r="AU73" s="46">
        <v>77</v>
      </c>
      <c r="AV73" s="46">
        <v>77</v>
      </c>
      <c r="AW73" s="46">
        <v>75.5</v>
      </c>
      <c r="AX73" s="27">
        <v>75.5</v>
      </c>
      <c r="AY73" s="27">
        <v>75.5</v>
      </c>
      <c r="AZ73" s="46">
        <v>75.5</v>
      </c>
      <c r="BA73" s="27">
        <v>75.5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>
        <v>60</v>
      </c>
      <c r="CC73" s="41">
        <f>E73-CB73</f>
        <v>22</v>
      </c>
      <c r="CD73" s="26"/>
      <c r="CE73" s="41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3">
        <f t="shared" si="12"/>
        <v>0</v>
      </c>
      <c r="DA73" s="29"/>
      <c r="DB73" s="28"/>
      <c r="DC73" s="29" t="s">
        <v>199</v>
      </c>
      <c r="DD73" s="29" t="s">
        <v>248</v>
      </c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30" t="s">
        <v>74</v>
      </c>
      <c r="DQ73" s="30" t="s">
        <v>200</v>
      </c>
      <c r="DR73" s="44"/>
    </row>
    <row r="74" spans="1:122" ht="12.75">
      <c r="A74" s="32">
        <v>12</v>
      </c>
      <c r="B74" s="31" t="s">
        <v>123</v>
      </c>
      <c r="C74" s="27">
        <v>24</v>
      </c>
      <c r="D74" s="27">
        <v>163</v>
      </c>
      <c r="E74" s="27">
        <v>66</v>
      </c>
      <c r="F74" s="18">
        <v>61</v>
      </c>
      <c r="G74" s="18">
        <v>61</v>
      </c>
      <c r="H74" s="18">
        <v>61</v>
      </c>
      <c r="I74" s="18">
        <v>61</v>
      </c>
      <c r="J74" s="18">
        <v>61</v>
      </c>
      <c r="K74" s="18">
        <v>61</v>
      </c>
      <c r="L74" s="18">
        <v>61</v>
      </c>
      <c r="M74" s="18">
        <v>61</v>
      </c>
      <c r="N74" s="18">
        <v>61</v>
      </c>
      <c r="O74" s="18">
        <v>61</v>
      </c>
      <c r="P74" s="18"/>
      <c r="Q74" s="18"/>
      <c r="R74" s="18"/>
      <c r="S74" s="18"/>
      <c r="T74" s="18"/>
      <c r="U74" s="18"/>
      <c r="V74" s="18"/>
      <c r="W74" s="18"/>
      <c r="X74" s="18">
        <v>66</v>
      </c>
      <c r="Y74" s="18">
        <v>66</v>
      </c>
      <c r="Z74" s="18">
        <v>66</v>
      </c>
      <c r="AA74" s="18">
        <f>Y74+1</f>
        <v>67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27">
        <v>61</v>
      </c>
      <c r="AP74" s="27">
        <v>61</v>
      </c>
      <c r="AQ74" s="27">
        <v>61</v>
      </c>
      <c r="AR74" s="27">
        <v>61</v>
      </c>
      <c r="AS74" s="27">
        <v>61</v>
      </c>
      <c r="AT74" s="27">
        <v>61</v>
      </c>
      <c r="AU74" s="27">
        <v>61</v>
      </c>
      <c r="AV74" s="27">
        <v>61</v>
      </c>
      <c r="AW74" s="27">
        <v>61</v>
      </c>
      <c r="AX74" s="27">
        <v>61</v>
      </c>
      <c r="AY74" s="27">
        <v>61</v>
      </c>
      <c r="AZ74" s="46">
        <v>59</v>
      </c>
      <c r="BA74" s="27">
        <v>59</v>
      </c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>
        <v>55</v>
      </c>
      <c r="CC74" s="41">
        <f>E74-CB74</f>
        <v>11</v>
      </c>
      <c r="CD74" s="26"/>
      <c r="CE74" s="41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3">
        <f t="shared" si="12"/>
        <v>0</v>
      </c>
      <c r="DA74" s="29"/>
      <c r="DB74" s="28"/>
      <c r="DC74" s="29" t="s">
        <v>185</v>
      </c>
      <c r="DD74" s="29" t="s">
        <v>185</v>
      </c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 t="s">
        <v>124</v>
      </c>
      <c r="DP74" s="30"/>
      <c r="DQ74" s="30" t="s">
        <v>125</v>
      </c>
      <c r="DR74" s="44" t="s">
        <v>53</v>
      </c>
    </row>
    <row r="75" spans="1:122" ht="13.5" thickBot="1">
      <c r="A75" s="32">
        <v>13</v>
      </c>
      <c r="B75" s="31" t="s">
        <v>76</v>
      </c>
      <c r="C75" s="27">
        <v>24</v>
      </c>
      <c r="D75" s="27">
        <v>160</v>
      </c>
      <c r="E75" s="27">
        <v>62</v>
      </c>
      <c r="F75" s="18">
        <v>62</v>
      </c>
      <c r="G75" s="18">
        <v>62</v>
      </c>
      <c r="H75" s="18">
        <v>62</v>
      </c>
      <c r="I75" s="18">
        <v>61.9</v>
      </c>
      <c r="J75" s="18">
        <v>62</v>
      </c>
      <c r="K75" s="18">
        <v>60.5</v>
      </c>
      <c r="L75" s="18">
        <v>61</v>
      </c>
      <c r="M75" s="18">
        <v>61</v>
      </c>
      <c r="N75" s="18">
        <v>61</v>
      </c>
      <c r="O75" s="18">
        <v>61</v>
      </c>
      <c r="P75" s="18">
        <v>60.8</v>
      </c>
      <c r="Q75" s="18">
        <v>60.8</v>
      </c>
      <c r="R75" s="18"/>
      <c r="S75" s="18">
        <v>61.6</v>
      </c>
      <c r="T75" s="18">
        <v>60.5</v>
      </c>
      <c r="U75" s="18">
        <v>60.8</v>
      </c>
      <c r="V75" s="18">
        <v>60.8</v>
      </c>
      <c r="W75" s="18">
        <v>60.7</v>
      </c>
      <c r="X75" s="18">
        <v>60.7</v>
      </c>
      <c r="Y75" s="18">
        <v>60.7</v>
      </c>
      <c r="Z75" s="18">
        <v>60.7</v>
      </c>
      <c r="AA75" s="18">
        <v>62</v>
      </c>
      <c r="AB75" s="18">
        <v>62</v>
      </c>
      <c r="AC75" s="18">
        <v>62.1</v>
      </c>
      <c r="AD75" s="18">
        <v>62</v>
      </c>
      <c r="AE75" s="18">
        <v>61.6</v>
      </c>
      <c r="AF75" s="18">
        <v>60.9</v>
      </c>
      <c r="AG75" s="18">
        <v>60.9</v>
      </c>
      <c r="AH75" s="18">
        <v>60.2</v>
      </c>
      <c r="AI75" s="18"/>
      <c r="AJ75" s="18">
        <v>59.7</v>
      </c>
      <c r="AK75" s="18">
        <v>59.5</v>
      </c>
      <c r="AL75" s="18"/>
      <c r="AM75" s="18"/>
      <c r="AN75" s="18"/>
      <c r="AO75" s="27">
        <v>59.5</v>
      </c>
      <c r="AP75" s="27">
        <v>59.5</v>
      </c>
      <c r="AQ75" s="27">
        <v>59.5</v>
      </c>
      <c r="AR75" s="27">
        <v>59.5</v>
      </c>
      <c r="AS75" s="27">
        <v>59.5</v>
      </c>
      <c r="AT75" s="27">
        <v>59.5</v>
      </c>
      <c r="AU75" s="27">
        <v>59.5</v>
      </c>
      <c r="AV75" s="27">
        <v>59.5</v>
      </c>
      <c r="AW75" s="27">
        <v>59.5</v>
      </c>
      <c r="AX75" s="27">
        <v>59.5</v>
      </c>
      <c r="AY75" s="27">
        <v>59.5</v>
      </c>
      <c r="AZ75" s="27">
        <v>59.5</v>
      </c>
      <c r="BA75" s="27">
        <v>59.5</v>
      </c>
      <c r="BB75" s="27">
        <v>59.5</v>
      </c>
      <c r="BC75" s="27">
        <v>59.5</v>
      </c>
      <c r="BD75" s="49"/>
      <c r="BE75" s="49"/>
      <c r="BF75" s="49"/>
      <c r="BG75" s="49"/>
      <c r="BH75" s="49"/>
      <c r="BI75" s="49"/>
      <c r="BJ75" s="49"/>
      <c r="BK75" s="49">
        <v>59.5</v>
      </c>
      <c r="BL75" s="49">
        <v>59.5</v>
      </c>
      <c r="BM75" s="49">
        <v>59.5</v>
      </c>
      <c r="BN75" s="49">
        <v>59.5</v>
      </c>
      <c r="BO75" s="49">
        <v>59.5</v>
      </c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27">
        <v>54</v>
      </c>
      <c r="CC75" s="41">
        <f>E75-CB75</f>
        <v>8</v>
      </c>
      <c r="CD75" s="26"/>
      <c r="CE75" s="41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3">
        <f t="shared" si="12"/>
        <v>0</v>
      </c>
      <c r="DA75" s="29"/>
      <c r="DB75" s="28">
        <f>AK75-AJ75</f>
        <v>-0.20000000000000284</v>
      </c>
      <c r="DC75" s="29" t="s">
        <v>77</v>
      </c>
      <c r="DD75" s="29" t="s">
        <v>78</v>
      </c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30" t="s">
        <v>79</v>
      </c>
      <c r="DQ75" s="30" t="s">
        <v>80</v>
      </c>
      <c r="DR75" s="44"/>
    </row>
    <row r="76" spans="5:106" ht="13.5" thickBot="1"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8" t="s">
        <v>146</v>
      </c>
      <c r="CC76" s="12">
        <f>SUM(CC4:CC16,CC18:CC31,CC33:CC39,CC41:CC54,CC56:CC61)</f>
        <v>609.1000000000001</v>
      </c>
      <c r="CD76" s="12">
        <f>SUM(CD4:CD16,CD18:CD31,CD33:CD39,CD41:CD54,CD56:CD61)</f>
        <v>145.89999999999998</v>
      </c>
      <c r="CE76" s="12">
        <f>SUM(CE4:CE16,CE18:CE31,CE33:CE39,CE41:CE54,CE56:CE61)</f>
        <v>463.19999999999993</v>
      </c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59"/>
      <c r="CZ76" s="60"/>
      <c r="DB76" s="17">
        <f>SUM(DB4:DB67)</f>
        <v>-0.7000000000000028</v>
      </c>
    </row>
    <row r="77" spans="82:104" ht="12.75">
      <c r="CD77" s="14">
        <f>CD76/CC76</f>
        <v>0.2395337383024133</v>
      </c>
      <c r="CE77" s="14">
        <f>CE76/CC76</f>
        <v>0.7604662616975864</v>
      </c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</row>
    <row r="78" spans="2:107" ht="12.75">
      <c r="B78" s="3"/>
      <c r="DC78" s="19"/>
    </row>
    <row r="79" ht="12.75">
      <c r="B79" s="4"/>
    </row>
    <row r="80" ht="12.75"/>
    <row r="89" spans="2:83" ht="12.75">
      <c r="B89" s="2" t="s">
        <v>147</v>
      </c>
      <c r="CC89" s="2"/>
      <c r="CD89" s="2"/>
      <c r="CE89" s="2"/>
    </row>
  </sheetData>
  <sheetProtection/>
  <mergeCells count="5">
    <mergeCell ref="A3:DR3"/>
    <mergeCell ref="A17:DR17"/>
    <mergeCell ref="A32:DR32"/>
    <mergeCell ref="A40:DR40"/>
    <mergeCell ref="A55:DR55"/>
  </mergeCells>
  <hyperlinks>
    <hyperlink ref="B20" r:id="rId1" display="M@llyuss@, Ольга"/>
    <hyperlink ref="B58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dcterms:created xsi:type="dcterms:W3CDTF">2009-05-19T05:23:09Z</dcterms:created>
  <dcterms:modified xsi:type="dcterms:W3CDTF">2011-10-03T13:51:43Z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